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2570"/>
  </bookViews>
  <sheets>
    <sheet name="Нагруз. потери ЕНЭС, РСК" sheetId="1" r:id="rId1"/>
  </sheets>
  <calcPr calcId="145621"/>
</workbook>
</file>

<file path=xl/calcChain.xml><?xml version="1.0" encoding="utf-8"?>
<calcChain xmlns="http://schemas.openxmlformats.org/spreadsheetml/2006/main">
  <c r="B21" i="1" l="1"/>
  <c r="D21" i="1" s="1"/>
  <c r="B20" i="1"/>
  <c r="D20" i="1" s="1"/>
  <c r="D19" i="1"/>
  <c r="D22" i="1" s="1"/>
  <c r="B19" i="1"/>
  <c r="B17" i="1"/>
  <c r="D17" i="1" s="1"/>
  <c r="B16" i="1"/>
  <c r="D16" i="1" s="1"/>
  <c r="D15" i="1"/>
  <c r="B15" i="1"/>
  <c r="B13" i="1"/>
  <c r="D13" i="1" s="1"/>
  <c r="B12" i="1"/>
  <c r="D12" i="1" s="1"/>
  <c r="D11" i="1"/>
  <c r="B11" i="1"/>
  <c r="B9" i="1"/>
  <c r="D9" i="1" s="1"/>
  <c r="B8" i="1"/>
  <c r="D8" i="1" s="1"/>
  <c r="B7" i="1"/>
  <c r="B10" i="1" l="1"/>
  <c r="D7" i="1"/>
  <c r="D10" i="1" s="1"/>
  <c r="D23" i="1" s="1"/>
  <c r="B14" i="1"/>
  <c r="D18" i="1"/>
  <c r="D14" i="1"/>
  <c r="B18" i="1"/>
  <c r="B22" i="1"/>
  <c r="B23" i="1" l="1"/>
</calcChain>
</file>

<file path=xl/sharedStrings.xml><?xml version="1.0" encoding="utf-8"?>
<sst xmlns="http://schemas.openxmlformats.org/spreadsheetml/2006/main" count="25" uniqueCount="25">
  <si>
    <t>Объем</t>
  </si>
  <si>
    <t>тариф,</t>
  </si>
  <si>
    <t>сумма,</t>
  </si>
  <si>
    <t>месяц</t>
  </si>
  <si>
    <t>млн.кВт.ч</t>
  </si>
  <si>
    <t>руб./кВт.ч</t>
  </si>
  <si>
    <t>руб.</t>
  </si>
  <si>
    <t>январь</t>
  </si>
  <si>
    <t>фераль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</si>
  <si>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</si>
  <si>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</si>
  <si>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</si>
  <si>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</si>
  <si>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</si>
  <si>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</si>
  <si>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</si>
  <si>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</si>
  <si>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</si>
  <si>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</si>
  <si>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</si>
  <si>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</si>
  <si>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3 квартал</t>
  </si>
  <si>
    <t>4 квартал</t>
  </si>
  <si>
    <t>Всего за год</t>
  </si>
  <si>
    <t>Нагрузочные потери за 2016 год АО "НЭСК"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</si>
</sst>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6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1" fillId="0" borderId="4" xfId="2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/>
    <xf numFmtId="4" fontId="0" fillId="0" borderId="5" xfId="0" applyNumberFormat="1" applyFill="1" applyBorder="1"/>
    <xf numFmtId="0" fontId="2" fillId="0" borderId="5" xfId="0" applyFont="1" applyBorder="1"/>
    <xf numFmtId="164" fontId="2" fillId="0" borderId="5" xfId="0" applyNumberFormat="1" applyFont="1" applyBorder="1"/>
    <xf numFmtId="4" fontId="2" fillId="0" borderId="5" xfId="0" applyNumberFormat="1" applyFont="1" applyBorder="1"/>
    <xf numFmtId="0" fontId="3" fillId="0" borderId="5" xfId="0" applyFont="1" applyBorder="1"/>
    <xf numFmtId="166" fontId="3" fillId="0" borderId="5" xfId="0" applyNumberFormat="1" applyFont="1" applyBorder="1"/>
    <xf numFmtId="164" fontId="4" fillId="0" borderId="5" xfId="0" applyNumberFormat="1" applyFont="1" applyBorder="1"/>
    <xf numFmtId="4" fontId="3" fillId="0" borderId="5" xfId="0" applyNumberFormat="1" applyFont="1" applyBorder="1"/>
    <xf numFmtId="0" fontId="3" fillId="0" borderId="0" xfId="0" applyFont="1"/>
    <xf numFmtId="166" fontId="2" fillId="0" borderId="5" xfId="0" applyNumberFormat="1" applyFont="1" applyBorder="1"/>
    <xf numFmtId="164" fontId="0" fillId="0" borderId="0" xfId="0" applyNumberFormat="1"/>
  </cellXfs>
  <cellStyles count="13">
    <cellStyle name="Обычный" xfId="0" builtinId="0"/>
    <cellStyle name="Обычный 10" xfId="1"/>
    <cellStyle name="Обычный 11" xfId="3"/>
    <cellStyle name="Обычный 12" xfId="4"/>
    <cellStyle name="Обычный 13" xfId="2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A23"/>
  <sheetViews>
    <sheetView tabSelected="1" workbookViewId="0">
      <selection activeCell="D17" sqref="D17"/>
    </sheetView>
  </sheetViews>
  <sheetFormatPr defaultRowHeight="15" x14ac:dyDescent="0.25"/>
  <cols>
    <col min="1" max="1" width="15.28515625" customWidth="1"/>
    <col min="2" max="2" width="12" customWidth="1"/>
    <col min="3" max="3" width="11.28515625" style="25" customWidth="1"/>
    <col min="4" max="4" width="16" customWidth="1"/>
  </cols>
  <sheetData>
    <row r="2" spans="1:4" x14ac:dyDescent="0.25">
      <c r="A2" s="1" t="s">
        <v>24</v>
      </c>
      <c r="B2" s="1"/>
      <c r="C2" s="1"/>
      <c r="D2" s="1"/>
    </row>
    <row r="4" spans="1:4" x14ac:dyDescent="0.25">
      <c r="A4" s="2"/>
      <c r="B4" s="3" t="s">
        <v>0</v>
      </c>
      <c r="C4" s="4" t="s">
        <v>1</v>
      </c>
      <c r="D4" s="3" t="s">
        <v>2</v>
      </c>
    </row>
    <row r="5" spans="1:4" x14ac:dyDescent="0.25">
      <c r="A5" s="5" t="s">
        <v>3</v>
      </c>
      <c r="B5" s="6"/>
      <c r="C5" s="7"/>
      <c r="D5" s="6"/>
    </row>
    <row r="6" spans="1:4" x14ac:dyDescent="0.25">
      <c r="A6" s="8"/>
      <c r="B6" s="9" t="s">
        <v>4</v>
      </c>
      <c r="C6" s="10" t="s">
        <v>5</v>
      </c>
      <c r="D6" s="11" t="s">
        <v>6</v>
      </c>
    </row>
    <row r="7" spans="1:4" x14ac:dyDescent="0.25">
      <c r="A7" s="12" t="s">
        <v>7</v>
      </c>
      <c r="B7" s="13">
        <f>0.245346+0.564302+0.03737+0.08576</f>
        <v>0.93277799999999989</v>
      </c>
      <c r="C7" s="14">
        <v>1.62051809469</v>
      </c>
      <c r="D7" s="15">
        <f>ROUND((B7*1000000*C7),2)</f>
        <v>1511583.63</v>
      </c>
    </row>
    <row r="8" spans="1:4" x14ac:dyDescent="0.25">
      <c r="A8" s="12" t="s">
        <v>8</v>
      </c>
      <c r="B8" s="16">
        <f>0.239725+0.464186+0.035903+0.069712</f>
        <v>0.80952599999999997</v>
      </c>
      <c r="C8" s="17">
        <v>1.57415334777</v>
      </c>
      <c r="D8" s="18">
        <f>ROUND((B8*1000000*C8),2)</f>
        <v>1274318.06</v>
      </c>
    </row>
    <row r="9" spans="1:4" x14ac:dyDescent="0.25">
      <c r="A9" s="12" t="s">
        <v>9</v>
      </c>
      <c r="B9" s="16">
        <f>0.242191+0.397627+0.036708+0.060798</f>
        <v>0.73732399999999998</v>
      </c>
      <c r="C9" s="17">
        <v>1.4126864233600001</v>
      </c>
      <c r="D9" s="18">
        <f>ROUND((B9*1000000*C9),2)</f>
        <v>1041607.6</v>
      </c>
    </row>
    <row r="10" spans="1:4" s="23" customFormat="1" x14ac:dyDescent="0.25">
      <c r="A10" s="19" t="s">
        <v>10</v>
      </c>
      <c r="B10" s="20">
        <f>B7+B8+B9</f>
        <v>2.4796279999999999</v>
      </c>
      <c r="C10" s="21"/>
      <c r="D10" s="22">
        <f>SUM(D7:D9)</f>
        <v>3827509.29</v>
      </c>
    </row>
    <row r="11" spans="1:4" x14ac:dyDescent="0.25">
      <c r="A11" s="12" t="s">
        <v>11</v>
      </c>
      <c r="B11" s="16">
        <f>0.215249+0.356977+0.032531+0.054274</f>
        <v>0.65903100000000003</v>
      </c>
      <c r="C11" s="17">
        <v>1.4032238483899999</v>
      </c>
      <c r="D11" s="18">
        <f>ROUND((B11*1000000*C11),2)</f>
        <v>924768.02</v>
      </c>
    </row>
    <row r="12" spans="1:4" x14ac:dyDescent="0.25">
      <c r="A12" s="12" t="s">
        <v>12</v>
      </c>
      <c r="B12" s="16">
        <f>0.225194+0.244982+0.033757+0.037208</f>
        <v>0.54114100000000009</v>
      </c>
      <c r="C12" s="17">
        <v>1.2282943123400001</v>
      </c>
      <c r="D12" s="18">
        <f>ROUND((B12*1000000*C12),2)</f>
        <v>664680.41</v>
      </c>
    </row>
    <row r="13" spans="1:4" x14ac:dyDescent="0.25">
      <c r="A13" s="12" t="s">
        <v>13</v>
      </c>
      <c r="B13" s="16">
        <f>0.206756+0.255055+0.033396+0.042007</f>
        <v>0.53721399999999997</v>
      </c>
      <c r="C13" s="17">
        <v>1.30615132882</v>
      </c>
      <c r="D13" s="18">
        <f>ROUND((B13*1000000*C13),2)</f>
        <v>701682.78</v>
      </c>
    </row>
    <row r="14" spans="1:4" s="23" customFormat="1" x14ac:dyDescent="0.25">
      <c r="A14" s="19" t="s">
        <v>14</v>
      </c>
      <c r="B14" s="20">
        <f>B11+B12+B13</f>
        <v>1.7373860000000003</v>
      </c>
      <c r="C14" s="21"/>
      <c r="D14" s="22">
        <f>SUM(D11:D13)</f>
        <v>2291131.21</v>
      </c>
    </row>
    <row r="15" spans="1:4" x14ac:dyDescent="0.25">
      <c r="A15" s="12" t="s">
        <v>15</v>
      </c>
      <c r="B15" s="24">
        <f>0.230998+0.384071+0.032551+0.054587</f>
        <v>0.70220700000000003</v>
      </c>
      <c r="C15" s="17">
        <v>1.3355612214100001</v>
      </c>
      <c r="D15" s="18">
        <f>ROUND((B15*1000000*C15),2)</f>
        <v>937840.44</v>
      </c>
    </row>
    <row r="16" spans="1:4" x14ac:dyDescent="0.25">
      <c r="A16" s="12" t="s">
        <v>16</v>
      </c>
      <c r="B16" s="16">
        <f>0.299407+0.553828+0.031506+0.05991</f>
        <v>0.94465100000000002</v>
      </c>
      <c r="C16" s="17">
        <v>1.54947555857</v>
      </c>
      <c r="D16" s="18">
        <f>ROUND((B16*1000000*C16),2)</f>
        <v>1463713.64</v>
      </c>
    </row>
    <row r="17" spans="1:4" x14ac:dyDescent="0.25">
      <c r="A17" s="12" t="s">
        <v>17</v>
      </c>
      <c r="B17" s="16">
        <f>0.378683+0.529133+0.030647+0.043858</f>
        <v>0.98232099999999989</v>
      </c>
      <c r="C17" s="17">
        <v>1.42963171778</v>
      </c>
      <c r="D17" s="18">
        <f>ROUND((B17*1000000*C17),2)</f>
        <v>1404357.26</v>
      </c>
    </row>
    <row r="18" spans="1:4" s="23" customFormat="1" x14ac:dyDescent="0.25">
      <c r="A18" s="19" t="s">
        <v>21</v>
      </c>
      <c r="B18" s="20">
        <f>B15+B16+B17</f>
        <v>2.6291789999999997</v>
      </c>
      <c r="C18" s="21"/>
      <c r="D18" s="22">
        <f>SUM(D15:D17)</f>
        <v>3805911.34</v>
      </c>
    </row>
    <row r="19" spans="1:4" x14ac:dyDescent="0.25">
      <c r="A19" s="12" t="s">
        <v>18</v>
      </c>
      <c r="B19" s="24">
        <f>0.270487+0.462979+0.036142+0.064151</f>
        <v>0.83375899999999992</v>
      </c>
      <c r="C19" s="17">
        <v>1.56259977798</v>
      </c>
      <c r="D19" s="18">
        <f>ROUND((B19*1000000*C19),2)</f>
        <v>1302831.6299999999</v>
      </c>
    </row>
    <row r="20" spans="1:4" x14ac:dyDescent="0.25">
      <c r="A20" s="12" t="s">
        <v>19</v>
      </c>
      <c r="B20" s="16">
        <f>0.334494+0.960423+0.025928+0.075488</f>
        <v>1.396333</v>
      </c>
      <c r="C20" s="17">
        <v>1.64301161184</v>
      </c>
      <c r="D20" s="18">
        <f>ROUND((B20*1000000*C20),2)</f>
        <v>2294191.33</v>
      </c>
    </row>
    <row r="21" spans="1:4" x14ac:dyDescent="0.25">
      <c r="A21" s="12" t="s">
        <v>20</v>
      </c>
      <c r="B21" s="16">
        <f>0.436713+1.085042+0.036936+0.093588</f>
        <v>1.6522790000000003</v>
      </c>
      <c r="C21" s="17">
        <v>1.8388255181599999</v>
      </c>
      <c r="D21" s="18">
        <f>ROUND((B21*1000000*C21),2)</f>
        <v>3038252.79</v>
      </c>
    </row>
    <row r="22" spans="1:4" s="23" customFormat="1" x14ac:dyDescent="0.25">
      <c r="A22" s="19" t="s">
        <v>22</v>
      </c>
      <c r="B22" s="20">
        <f>B19+B20+B21</f>
        <v>3.882371</v>
      </c>
      <c r="C22" s="21"/>
      <c r="D22" s="22">
        <f>SUM(D19:D21)</f>
        <v>6635275.75</v>
      </c>
    </row>
    <row r="23" spans="1:4" s="23" customFormat="1" x14ac:dyDescent="0.25">
      <c r="A23" s="19" t="s">
        <v>23</v>
      </c>
      <c r="B23" s="20">
        <f>B10+B14+B18+B22</f>
        <v>10.728564</v>
      </c>
      <c r="C23" s="21"/>
      <c r="D23" s="22">
        <f>D10+D14+D18+D22</f>
        <v>16559827.59</v>
      </c>
    </row>
  </sheetData>
  <mergeCells count="1">
    <mergeCell ref="A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Нагруз. потери ЕНЭС, РСК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2018-02-27T10:35:04Z</dcterms:created>
  <dcterms:modified xsi:type="dcterms:W3CDTF">2018-02-27T10:36:40Z</dcterms:modified>
</cp:coreProperties>
</file>