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2019г" sheetId="1" r:id="rId1"/>
    <sheet name="Лист2" sheetId="2" state="hidden" r:id="rId2"/>
  </sheets>
  <definedNames>
    <definedName name="_ftn1" localSheetId="0">'2019г'!$A$10</definedName>
    <definedName name="_ftnref1" localSheetId="0">'2019г'!$A$2</definedName>
    <definedName name="_Toc472327096" localSheetId="0">'2019г'!$A$2</definedName>
    <definedName name="_xlfn.SUMIFS" hidden="1">#NAME?</definedName>
    <definedName name="M">'Лист2'!$B$2:$B$13</definedName>
    <definedName name="_xlnm.Print_Area" localSheetId="0">'2019г'!$A$1:$S$114</definedName>
  </definedNames>
  <calcPr fullCalcOnLoad="1"/>
</workbook>
</file>

<file path=xl/sharedStrings.xml><?xml version="1.0" encoding="utf-8"?>
<sst xmlns="http://schemas.openxmlformats.org/spreadsheetml/2006/main" count="1077" uniqueCount="543">
  <si>
    <t>Данные о факте прекращения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</si>
  <si>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</si>
  <si>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</si>
  <si>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</si>
  <si>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</si>
  <si>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</si>
  <si>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</si>
  <si>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</si>
  <si>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</si>
  <si>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</si>
  <si>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</si>
  <si>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</si>
  <si>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</si>
  <si>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</si>
  <si>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</si>
  <si>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</si>
  <si>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</si>
  <si>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</si>
  <si>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</si>
  <si>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</si>
  <si>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</si>
  <si>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</si>
  <si>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</si>
  <si>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</si>
  <si>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</si>
  <si>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</si>
  <si>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Вид прекращения передачи электроэнергии (П, А, В, В1)</t>
  </si>
  <si>
    <t>Вид объекта: КЛ, ВЛ, ПС, ТП, РП, КВЛ</t>
  </si>
  <si>
    <t>ОДС АО НЭСК</t>
  </si>
  <si>
    <t>ВЛ</t>
  </si>
  <si>
    <t>В</t>
  </si>
  <si>
    <t>ТП</t>
  </si>
  <si>
    <t>РП</t>
  </si>
  <si>
    <t>3.4.14</t>
  </si>
  <si>
    <t>3.4.8.1</t>
  </si>
  <si>
    <t>4.12</t>
  </si>
  <si>
    <t>КЛ</t>
  </si>
  <si>
    <t>40</t>
  </si>
  <si>
    <t>4.4, 4.12</t>
  </si>
  <si>
    <t>4.12, 4.16</t>
  </si>
  <si>
    <t>75</t>
  </si>
  <si>
    <t>3.4.9.3</t>
  </si>
  <si>
    <t>83</t>
  </si>
  <si>
    <t>3.4.9.1</t>
  </si>
  <si>
    <t>март</t>
  </si>
  <si>
    <t>Итого по внерегламентным отключениям</t>
  </si>
  <si>
    <t>Итого по внерегламентным отключениям за 1 квартал</t>
  </si>
  <si>
    <t>Недоотпуск, кВт/час</t>
  </si>
  <si>
    <t xml:space="preserve">Ремонт КЛ с проведением высоковольтных испытаний. </t>
  </si>
  <si>
    <t>Исполнительную документацию о ремонте и месте установки вставки внести в паспорт КЛ.</t>
  </si>
  <si>
    <t xml:space="preserve">Исполнительную документацию о ремонте и месте установки вставки внести в паспорт КЛ. </t>
  </si>
  <si>
    <t xml:space="preserve"> -</t>
  </si>
  <si>
    <t>Описание причины.</t>
  </si>
  <si>
    <t>Срок выполнения</t>
  </si>
  <si>
    <t>Организационные мероприятия.</t>
  </si>
  <si>
    <t>Срок выполнения.</t>
  </si>
  <si>
    <t>Технические мероприятия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</si>
  <si>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</si>
  <si>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2</t>
  </si>
  <si>
    <t>РП-3 яч-9</t>
  </si>
  <si>
    <t>6 (6,3)</t>
  </si>
  <si>
    <t>Акт №1 2019.01.18</t>
  </si>
  <si>
    <t>3</t>
  </si>
  <si>
    <t xml:space="preserve">п\с Тяговая Ф-68  </t>
  </si>
  <si>
    <t>Акт №2 2019.01.18</t>
  </si>
  <si>
    <t>12</t>
  </si>
  <si>
    <t>РП-16 ЯЧ 12</t>
  </si>
  <si>
    <t>Акт №3 2019.01.28</t>
  </si>
  <si>
    <t>3.4.7.3</t>
  </si>
  <si>
    <t>14</t>
  </si>
  <si>
    <t>РП-2 ЯЧ 15</t>
  </si>
  <si>
    <t>Акт №4 2019.02.12</t>
  </si>
  <si>
    <t>х</t>
  </si>
  <si>
    <t>0; 1</t>
  </si>
  <si>
    <t>33</t>
  </si>
  <si>
    <t xml:space="preserve">ПС Н/Невинномысская Ф-106 </t>
  </si>
  <si>
    <t>10 (10,5)</t>
  </si>
  <si>
    <t>Акт №5 2019.02.27</t>
  </si>
  <si>
    <t>36</t>
  </si>
  <si>
    <t>Тяговая Ф-61</t>
  </si>
  <si>
    <t>Акт №6 2019.02.28</t>
  </si>
  <si>
    <t>3.4.9.3, 3.4.8.1</t>
  </si>
  <si>
    <t>ПС Н/НЕВ Ф-114</t>
  </si>
  <si>
    <t>Акт №7 2019.02.28</t>
  </si>
  <si>
    <t>4.11, 4.12</t>
  </si>
  <si>
    <t>57</t>
  </si>
  <si>
    <t>ПС Тяговая ф-66</t>
  </si>
  <si>
    <t>Акт №8 2019.03.06</t>
  </si>
  <si>
    <t>58</t>
  </si>
  <si>
    <t>ПС Тяговая ф-63</t>
  </si>
  <si>
    <t>РП-16 яч-9</t>
  </si>
  <si>
    <t>6 (6.3)</t>
  </si>
  <si>
    <t>78</t>
  </si>
  <si>
    <t>ПС Почтовая ф-280</t>
  </si>
  <si>
    <t>10 (10.5)</t>
  </si>
  <si>
    <t>79</t>
  </si>
  <si>
    <t>ТП-103 яч 2</t>
  </si>
  <si>
    <t>80</t>
  </si>
  <si>
    <t>РП-7 яч.13</t>
  </si>
  <si>
    <t>Кл-0.4кВ РП-3 ф-4 - ж/д Гагарина 43б</t>
  </si>
  <si>
    <t>0.38</t>
  </si>
  <si>
    <t>94</t>
  </si>
  <si>
    <t>РП-3 яч-12</t>
  </si>
  <si>
    <t>Акт №9 2019.03.22</t>
  </si>
  <si>
    <t>Акт №10 2019.04.02</t>
  </si>
  <si>
    <t>3.4.10</t>
  </si>
  <si>
    <t>Акт №11 2019.03.25</t>
  </si>
  <si>
    <t>Акт №12 2019.04.08</t>
  </si>
  <si>
    <t>Акт №1 н/н 2019.03.27</t>
  </si>
  <si>
    <t>4.13, 4.16</t>
  </si>
  <si>
    <t>Акт №13 2019.04.03</t>
  </si>
  <si>
    <t xml:space="preserve">Ремонт КЛ с проведением высоковольтных испытаний силами потребителя. </t>
  </si>
  <si>
    <t>12.01.2019г.</t>
  </si>
  <si>
    <t>16.01.2019г.</t>
  </si>
  <si>
    <t>20.01.2019г.</t>
  </si>
  <si>
    <t xml:space="preserve">Стекание пропиточного состава на вертикальном участке КЛ-10 кВ от опоры ВЛ-10 кВ №24 «Постышева» до КТП-67 РУ-10 кВ, иссушение и старение изоляции, вызвавшее пробой междуфазной изоляции КЛ-10 кВ в концевой муфте КНТп-10 на опоре.  
Нарушение электрической изоляции. 
Исчерпание ресурса. Срок эксплуатации 40 лет.
</t>
  </si>
  <si>
    <t>Произвести замену КЛ-10 кВ от опоры ВЛ-10 кВ №24 «Постышева» до КТП-67 РУ-10 кВ.</t>
  </si>
  <si>
    <t>22.01.2019г.</t>
  </si>
  <si>
    <t>1. 25.01.2019г.       2. 30.12.2019г.</t>
  </si>
  <si>
    <t>1.Внести изменения по замене КЛ-10 кВ марки ААБ-10 3*95, 20 м., от опоры ВЛ-10 кВ №24 «Постышева» до КТП-67 РУ-10 кВ на КЛ-10 кВ марки АСБ-10 3*70, 20 м. в паспорт КЛ.                                                                   2.Включить в план капитальных ремонтов КЛ для замены на кабели типа ЦАСБу с не стекающим пропиточным изоляционным составом или с изоляцией из сшитого полиэтилена на вертикальных участках и с перепадом по уровню высоты соответствующего класса напряжения.</t>
  </si>
  <si>
    <t xml:space="preserve">Проведение земляных работ в охранной зоне КЛ-6 кВ № 73.3 от ТП-73 яч.3 до ТП-280 яч.3. Внешнее воздействие механизированной техникой на КЛ-6 кВ при проведении земляных работ бурильной установкой по адресу ул. Степная-Партизанская в районе железной дороги со стороны ул.3 Интернационала, вызвавшее короткое замыкание фазной изоляции ООО СК  "Неон" без вызова представителя сетевой организации АО «НЭСК». 
Нарушение электрической изоляции.
          </t>
  </si>
  <si>
    <t xml:space="preserve">Ремонт КЛ с проведением высоковольтных испытаний силами СМО. </t>
  </si>
  <si>
    <t>31.01.2019г.</t>
  </si>
  <si>
    <t xml:space="preserve">1.Исполнительную документацию о ремонте и месте установки вставки внести в паспорт КЛ. 2.Исполнительную документацию о ремонте и месте установки вставки внести в паспорт КЛ.
Выдача предписаний СМО об ответственности за сохранность электросетей, проходящих по территории города. Надзор при проведении земляных работ СМО при пересечении коммуникаций.
</t>
  </si>
  <si>
    <t>1.31.01.2019г.       2.Постоянно.</t>
  </si>
  <si>
    <t xml:space="preserve">Невыявленные причины.
Нарушение электрической изоляции.
</t>
  </si>
  <si>
    <t>Нет.</t>
  </si>
  <si>
    <t>Произвести осмотр ВЛ-10 кВ №1 «Детская больница» и №12 «Ретранслятор».</t>
  </si>
  <si>
    <t>08.02.2019г.</t>
  </si>
  <si>
    <t>15.02.2019г.</t>
  </si>
  <si>
    <t>Ремонт КЛ с проведением высоковольтных испытаний силами потребителя. (Мурсалимов Э.Р.)</t>
  </si>
  <si>
    <t xml:space="preserve">1. Строительная организация ООО СК «Неон», производившая земляные работы в охранной зоне кабельной линии КЛ-6 кВ № 94.6 до ТП-94 яч.6 до ТП-197 яч.3, строительство мостового перехода через железную дорогу в районе ул.3-го Интернационала, проигнорировала имеющиеся указатели (ранее установленные сетевой организацией) для обозначения прохождения действующей трассы КЛ-6 кВ и не вызвала представителя потребителя (Мурсалимов Э.Р.), что привело к повреждению кабельной линии. 
2. Внешнее воздействие механизированной техникой на КЛ-6 кВ при проведении земляных работ по ул.3-го Интернационала, вызвавшее короткое замыкание фазной изоляции. 
Нарушение электрической изоляции. 
</t>
  </si>
  <si>
    <t>1.Направить письмо собственнику о необходимости предоставления копии Акта расследования аварийного отключения в сети для включения в Акт расследования причин повреждения кабельной линии 6 кВ № 94.6 до ТП-94 яч.6 до ТП-197 яч.3. 15.02.1019г. 2.Исполнительную документацию о ремонте и месте установки вставки внести в паспорт КЛ после предоставления потребителем (Мурсалимов Э.Р.) сетей.</t>
  </si>
  <si>
    <t xml:space="preserve">Несвоевременное выявление и устранение дефектов. Нарушение регулировки плотного и точного вхождения ножей ВН в дугогасящую камеру, вызвавшее перекрытие воздушного промежутка между ножом ВН, находящимся под напряжением 10 кВ и «Землёй».
Электродуговое повреждение.
Исчерпание ресурса. 39 лет.
</t>
  </si>
  <si>
    <t>Регулировка плотного и точного вхождения ножей ВН в дугогасящую камеру, чистка опорной изоляции яч.4 ТП-131.</t>
  </si>
  <si>
    <t>11.02.2019г.</t>
  </si>
  <si>
    <t>Включить в план капитального ремонта.</t>
  </si>
  <si>
    <t>27.12.2019г.</t>
  </si>
  <si>
    <t xml:space="preserve">Коррозия алюминиевой оболочки КЛ в процессе эксплуатации, нарушение герметичности с последующим нарушением электрической изоляции, вызвавшим пробой междуфазной изоляции и изоляции на землю в шейке соединительной монтажной муфты СС-100 КЛ-6 кВ №119.3 от ТП-119 яч.3 до ТП-153 яч.6. 
Нарушение электрической изоляции. 
Исчерпание ресурса. Срок эксплуатации 34 года.
</t>
  </si>
  <si>
    <t>01.02.2019г.</t>
  </si>
  <si>
    <t>05.02.2019г.</t>
  </si>
  <si>
    <t>Отключение (повреждение) оборудования в смежной электрической сети.</t>
  </si>
  <si>
    <t>В РП-16 яч.9 для вида защиты ОЗЗ установить уставку на «Сигнал».</t>
  </si>
  <si>
    <t>22.03.2019г..</t>
  </si>
  <si>
    <t>Изменения внести в действующую документацию.</t>
  </si>
  <si>
    <t xml:space="preserve">Попадание птицы и посторонних предметов на провода ВЛ-10 кВ, находящиеся под напряжением, вызвавшее перекрытие изоляции (воздушного промежутка) с замыканием на Землю, с последующим перенапряжением в сети 10 кВ и разрушением РВО-10. </t>
  </si>
  <si>
    <t xml:space="preserve">Замена РВО на РВО на КТП-120 и КТП-67. </t>
  </si>
  <si>
    <t>30.04.2019г.</t>
  </si>
  <si>
    <t>1.Исполнительную документацию о замене РВО внести в паспорт ВЛ-10 кВ №15 «Зорге» и ВЛ-10 кВ №24 «Постышева».                                                                          2.При проведении плановых осмотров ВЛ отмечать возможные места гнездования птиц (с занесением в паспорт линии) для последующего удаления в период гнездования. Ответственный: Батраков Ф.М. Постоянно.</t>
  </si>
  <si>
    <t>1.30.04.2019г.              2.Постоянно.</t>
  </si>
  <si>
    <t xml:space="preserve">Коррозия и разгерметизация оболочки кабеля в процессе эксплуатации, вызвавшее нарушение электрической изоляции и пробой междуфазной изоляции и изоляции на землю в шейке соединительной муфты СТп-10 КЛ-10 кВ №149.1 от ТП-149 яч.1 до ТП-235 яч.2.
Исчерпание ресурса. Срок эксплуатации 33 года.
</t>
  </si>
  <si>
    <t xml:space="preserve">Ремонт КЛ-10 кВ №149.1 от ТП-149 яч.1 до ТП-235 яч.2 с проведением высоковольтных испытаний. </t>
  </si>
  <si>
    <t>22.03.2019г.</t>
  </si>
  <si>
    <t>Исполнительную документацию о ремонте и месте установки вставки внести в паспорт землю КЛ-10 кВ №149.1 от ТП-149 яч.1 до ТП-235 яч.2.</t>
  </si>
  <si>
    <t>28.03.2019г.</t>
  </si>
  <si>
    <t xml:space="preserve">Проведение земляных работ в охранной зоне КЛ-6 кВ неустановленными лицами. Проведение благоустройства в районе ул. Водопроводная, 360, в охранной зоне трассы КЛ-10 кВ КЛ-10 кВ №150.5 от ТП-150 яч.5 до ТП-173 яч.3 без согласования с сетевой организацией АО «НЭСК». 
Внешнее механическое воздействие механизированной техникой при укладке асфальта. 
Нарушение электрической изоляции, вызвавшее пробой междуфазной изоляции КЛ-10 кВ №150.5 от ТП-150 яч.5 до ТП-173 яч.3. 
</t>
  </si>
  <si>
    <t xml:space="preserve">Ремонт КЛ-10 кВ КЛ-10 кВ №150.5 от ТП-150 яч.5 до ТП-173 яч.3 с проведением высоковольтных испытаний. </t>
  </si>
  <si>
    <t>26.03.2019г.</t>
  </si>
  <si>
    <t xml:space="preserve">1.Составить Акт о нарушении охранной зоны КЛ. 
Направить письмо Управление ЖКХ о повреждении кабельной линии КЛ-10 кВ КЛ-10 кВ №150.5 от ТП-150 яч.5 до ТП-173 яч.3 и предоставлении информации о выдаче разрешения на проведение благоустройства в районе ул. Водопроводная, д.360, в охранной зоне КЛ-10 кВ без согласования с АО «НЭСК» и попадании трассы кабельной линии под асфальтное покрытие.                 2.Выдача предписаний СМО об ответственности за сохранность электросетей, проходящих по территории города. Надзор за СМО при проведении земляных работ и благоустройства в охранной зоне ТП, КЛЭП и ВЛЭП до завершения строительства и сдачи объекта с оформлением Акта осмотра. 
</t>
  </si>
  <si>
    <t>1.20.04.2019г.      2.Постоянно.</t>
  </si>
  <si>
    <t>29.03.2019г.</t>
  </si>
  <si>
    <t>1.05.04.2019г.     2.Постоянно.</t>
  </si>
  <si>
    <t xml:space="preserve">1.Исполнительную документацию о ремонте и месте установки вставки внести в паспорт КЛ.
2.Выдача предписаний СМО об ответственности за сохранность электросетей, проходящих по территории города. Надзор при проведении земляных работ СМО при пересечении коммуникаций.
</t>
  </si>
  <si>
    <t xml:space="preserve">Проведение земляных работ в охранной зоне КЛ-6 кВ бригадой ООО «КавказЭлектроСервис». Внешнее воздействие на КЛ-6 кВ при проведении земляных работ механизированной техникой по адресу ул. Кочубея, 3, вызвавшее короткое замыкание фазной изоляции. 
Нарушение электрической изоляции.
</t>
  </si>
  <si>
    <t xml:space="preserve">Нарушение электрического контакта, размыкание, обрыв цепи. Нарушение контакта в месте пайки нулевой жилы и оболочки кабеля в концевой разделке из-за увеличения прохождения токов в нулевой жиле. Термическое повреждение изоляции, вызвавшее пробой в шейке концевой разделки.
Исчерпание ресурса. Срок службы 37 лет.
Недостатки конструкции. Использование в сети 0,4 кВ вместо нулевой жилы оболочку 3-х жильного кабеля АСБ-10 3*120. 
</t>
  </si>
  <si>
    <t xml:space="preserve">Ремонт кабельной линии КЛ-0,4кВ №РП-3.4 от РП-3 ф.4 до ВРУ ж.д. Гагарина 43-Б. </t>
  </si>
  <si>
    <t xml:space="preserve">1.Исполнительную документацию о ремонте КЛ-0,4 кВ № РП-3.4 от РП-3 ф.4 до ВРУ-0,4 кВ ж.д. Гагарина 43-Б внести в паспорт КЛ. 27.03.2019г.
2.Включить в план капитального ремонта по замене 3*х жильных кабелей без нулевой жилы в сети 0,4 кВ на кабели с нулевой жилой.  2019г.
</t>
  </si>
  <si>
    <t>1.20.03.2019г.   2.2019г.</t>
  </si>
  <si>
    <t xml:space="preserve">Сети потребителя ПАО «Сбербанк России».
Коррозия алюминиевой оболочки КЛ в процессе эксплуатации, нарушение герметичности с последующим нарушением электрической изоляции, вызвавшим пробой междуфазной изоляции и изоляции на землю в шейке соединительной муфты СС-100 КЛ-6 кВ № 142.3 от ТП-142 яч.5 до ТП-168 яч.13. Нарушение электрической изоляции. 
</t>
  </si>
  <si>
    <t xml:space="preserve">Коррозия алюминиевой оболочки КЛ в процессе эксплуатации, нарушение герметичности с последующим нарушением электрической изоляции, вызвавшим пробой междуфазной изоляции и изоляции на землю в шейке соединительной муфты СТпМ-10 КЛ-6 кВ № 68Т от ПС Тяговая ф-68 до РП-2 яч.15. Нарушение электрической изоляции. 
</t>
  </si>
  <si>
    <t>101</t>
  </si>
  <si>
    <t>РП-4 яч-12</t>
  </si>
  <si>
    <t>Акт №14  2019.04.08</t>
  </si>
  <si>
    <t xml:space="preserve">Отключение (повреждение) оборудования потребителей электрической энергии Воздействие животных и птиц. Доступ животного (кот) в помещение ТП-110, в результате которого произошло короткое замыкание с последующим перекрытием воздушного промежутка между ПК при их разрушении. 
Нарушение электрической изоляции.
</t>
  </si>
  <si>
    <t>Сети потребителя. ООО «Невинномысский хлебокомбинат»</t>
  </si>
  <si>
    <t>Отправить запрос ООО «Невинномысский хлебокомбинат» о предоставлении акта расследования в сети потребителя. 10.04.2019г.</t>
  </si>
  <si>
    <t>10.04.2019г.</t>
  </si>
  <si>
    <t>106</t>
  </si>
  <si>
    <t>ПС</t>
  </si>
  <si>
    <t>ПС Тяговая</t>
  </si>
  <si>
    <t>Акт №15  2019.04.18</t>
  </si>
  <si>
    <t xml:space="preserve">Отключение (повреждение) в смежной электрической сети. ПС Тяговая. 
 Нарушение электрического контакта, размыкание, обрыв цепи.
</t>
  </si>
  <si>
    <t>Повреждение в смежной электрической сети.</t>
  </si>
  <si>
    <t>Направить в АО РЖД письмо о предоставлении Акта расследования аварийного отключения на п/ст Тяговая.</t>
  </si>
  <si>
    <t>17.04.2019г.</t>
  </si>
  <si>
    <t>107</t>
  </si>
  <si>
    <t>Акт №16  2019.04.18</t>
  </si>
  <si>
    <t>119</t>
  </si>
  <si>
    <t>ТП-52 яч.1</t>
  </si>
  <si>
    <t>Акт №17 2019.04.30</t>
  </si>
  <si>
    <t xml:space="preserve">Проведение земляных работ в охранной зоне КЛ-6 кВ. При чистке ливневой траншеи механизированной техникой на закрепленной территории в районе ул. Шоссейной, д.97, во время проведения городского субботника повреждена кабельная линия КЛ-6 кВ № 79.6-А от ТП-79 яч.6 до ТП-90 яч.6 нитка А. 
Сети потребителя ЗАО «Ставмет».
Работы проводились без согласования и вызова представителя сетевой организации АО «НЭСК». 
Внешнее воздействие на КЛ-6 кВ при проведении земляных работ механизированной техникой, вызвавшее пробой междуфазной изоляции. 
Нарушение электрической изоляции.
</t>
  </si>
  <si>
    <t>Ремонт КЛ с проведением высоковольтных испытаний силами потребителя ЗАО «Ставмет».</t>
  </si>
  <si>
    <t xml:space="preserve">1.06.05.2019г.
2.Постоянно.
</t>
  </si>
  <si>
    <t>126</t>
  </si>
  <si>
    <t xml:space="preserve">П/СТ КПФ Ф-77 </t>
  </si>
  <si>
    <t>Акт №18 2019.05.08</t>
  </si>
  <si>
    <t xml:space="preserve">Во время проведения городского субботника, при благоустройстве прилегающей территории в районе ул. Зои Космодемьянской, д.1 механизированной техникой, персоналом ООО «Блеск» повреждена кабельная линия КЛ-6 кВ № 77К-А от ПС Камвольная до РП-14 яч.10, нитка А.
Работы проводились без согласования и вызова представителя сетевой организации АО «НЭСК». 
Внешнее воздействие на КЛ-6 кВ при проведении земляных работ механизированной техникой, вызвавшее пробой междуфазной изоляции. 
Нарушение электрической изоляции.
</t>
  </si>
  <si>
    <t>24.04.2019г.</t>
  </si>
  <si>
    <t xml:space="preserve">1.Исполнительную документацию о ремонте и месте установки вставки внести в паспорт КЛ.
2.Выдача предписаний СМО об ответственности за сохранность электросетей, проходящих по территории города. Надзор при проведении земляных работ СМО при пересечении коммуникаций.
3.Направить письмо в ООО «Блеск» с экземпляром Акта и Предписания о повреждении кабельной линии для подписания. 
4.Направить письмо в Невинномысский институт экономики, управления и права о повреждении кабельной линии КЛ-6 кВ № 77К-А от ПС Камвольная до РП-14 яч.10, нитка А и предоставлении информации о подрядчике, производившем земляные работы на прилегающей территории без согласования и вызова представителя сетевой организации АО «НЭСК», и копии разрешения на проведение благоустройства в районе ул. Зои Космодемьянской, д.1, в охранной зоне КЛ-6 кВ. 
</t>
  </si>
  <si>
    <t xml:space="preserve">1.30.04.2019г.
2.Постоянно.
3.22.04.2019г.
4.08.05.2019г.
</t>
  </si>
  <si>
    <t>127</t>
  </si>
  <si>
    <t>РП-8 яч 16</t>
  </si>
  <si>
    <t>Акт №19 2019.04.30</t>
  </si>
  <si>
    <t xml:space="preserve">Проведение земляных работ в охранной зоне КЛ-6 кВ. Во время проведения городского субботника, при благоустройстве прилегающей территории въезд со стороны гаражного кооператива «Волна», персоналом ООО «НТК» повреждена кабельная линия КЛ-6 кВ № 75.2 от ТП-75 яч.2 до ТП-82 яч.3.
Работы проводились без согласования и вызова представителя сетевой организации АО «НЭСК». 
Внешнее воздействие на КЛ-6 кВ при проведении земляных работ механизированной техникой, вызвавшее короткое замыкание фазной изоляции на Землю. Нарушение электрической изоляции.
</t>
  </si>
  <si>
    <t xml:space="preserve">Ремонт КЛ с проведением высоковольтных испытаний силами СМО.  </t>
  </si>
  <si>
    <t xml:space="preserve">1.30.04.2019г.
2.Постоянно.
</t>
  </si>
  <si>
    <t>131</t>
  </si>
  <si>
    <t>п\ст ТЯГОВАЯ Ф-68</t>
  </si>
  <si>
    <t>Акт №20 2019.04.30</t>
  </si>
  <si>
    <t xml:space="preserve">Коррозия алюминиевой оболочки КЛ в процессе эксплуатации, нарушение герметичности с последующим нарушением электрической изоляции, вызвавшим пробой междуфазной изоляции и изоляции на землю в шейке соединительной муфты СТп-10 КЛ-6 кВ № 68Т от ПС Тяговая ф-68 до РП-2 яч.15. 
Нарушение электрической изоляции. 
</t>
  </si>
  <si>
    <t>25.04.2019г.</t>
  </si>
  <si>
    <t>133</t>
  </si>
  <si>
    <t>ТП-103 яч-2</t>
  </si>
  <si>
    <t>Акт №21 2019.05.08</t>
  </si>
  <si>
    <t xml:space="preserve">Коррозия и разгерметизация оболочки кабеля в процессе эксплуатации, вызвавшее нарушение электрической изоляции и пробой междуфазной изоляции и изоляции на землю в шейке соединительной муфты СТп-10 КЛ-10 кВ №149.1 от ТП-149 яч.1 до ТП-235 яч.2. </t>
  </si>
  <si>
    <t>06.05.2019г.</t>
  </si>
  <si>
    <t>138</t>
  </si>
  <si>
    <t>РП-7 яч.20</t>
  </si>
  <si>
    <t>Акт №22 2019.05.20</t>
  </si>
  <si>
    <t xml:space="preserve">1. Прохождение трассы КЛ в зоне ливневой канавы. Агрессивная среда, наличие грунтовых и ливневых вод. Коррозия алюминиевой оболочки КЛ, увлажнение снижение диэлектрической прочности изоляции, повлекшее за собой пробой фазной изоляции на землю в шейке соединительной муфты СТп-10 КЛ-10 кВ от ТП-22 яч.3 до ТП-121 яч.1. 
Нарушение электрической изоляции в процессе эксплуатации.
Исчерпание ресурса. Срок службы КЛ-10 кВ от ТП-22 яч.3 до ТП-121 яч.1 32 года.  
</t>
  </si>
  <si>
    <t>Ремонт КЛ-10 кВ от ТП-22 яч.3 до ТП-121 яч.1 с проведением высоковольтных испытаний.</t>
  </si>
  <si>
    <t xml:space="preserve">02.05.2019г. </t>
  </si>
  <si>
    <t>1.Исполнительную документацию о ремонте КЛ-10 кВ от ТП-22 яч.3 до ТП-121 яч.1 внести в паспорт КЛ.</t>
  </si>
  <si>
    <t>1.06.05.2019г.</t>
  </si>
  <si>
    <t>139</t>
  </si>
  <si>
    <t>РП-5 яч.11</t>
  </si>
  <si>
    <t xml:space="preserve">2. Прохождение трассы КЛ в зоне ливневой канавы. Агрессивная среда, наличие грунтовых и ливневых вод. Коррозия алюминиевой оболочки КЛ, увлажнение снижение диэлектрической прочности изоляции, повлекшее за собой пробой фазной изоляции на землю в ровном участке КЛ-10 кВ от РП-5 яч.11 до опоры ВЛ-10 кВ №7 «Низки». 
Нарушение электрической изоляции. 
Исчерпание ресурса. Срок службы КЛ-10 кВ от РП-5 яч.11 до опоры ВЛ-10 кВ №7 «Низки» 43года. 
3.Отсутствие ДГК для компенсации емкостных токов на 1 секции ПС Ново-Невинномысская.
</t>
  </si>
  <si>
    <t>Ремонт КЛ-10 кВ от РП-5 яч.11 до до опоры ВЛ-10 кВ №7 «Низки» с проведением высоковольтных испытаний.</t>
  </si>
  <si>
    <t xml:space="preserve">30.05.2019г. </t>
  </si>
  <si>
    <t xml:space="preserve">2.Исполнительную документацию о ремонте КЛ-10 кВ от РП-5 яч.11 до до опоры ВЛ-10 кВ №7 «Низки» внести в паспорт КЛ.                                              3.Включить КЛ-10 кВ от РП-5 яч.11 до до опоры ВЛ-10 кВ №7 «Низки» в план капитального ремонта с выносом трассы кабеля из зоны ливневой канавы.
4.Проведение мероприятий по монтажу и вводу ДГК для компенсации емкостных токов на 1 секции ПС Ново-Невинномысская.
</t>
  </si>
  <si>
    <t xml:space="preserve">2.30.05.2019г.  
3.2019 г
4. В план работ.
</t>
  </si>
  <si>
    <t>142</t>
  </si>
  <si>
    <t>Н-Нев          Ф-117</t>
  </si>
  <si>
    <t>Акт №23 2019.05.21</t>
  </si>
  <si>
    <t xml:space="preserve">Коррозия алюминиевой оболочки КЛ в процессе эксплуатации, нарушение герметичности с последующим нарушением электрической изоляции, вызвавшим пробой междуфазной изоляции и изоляции на землю в шейке соединительной муфты СТп-10 КЛ-10 кВ №117НН ПС Ново-Невинномысская Ф-117 до РП-13 яч.5. 
Отсутствие ДГК для компенсации емкостных токов на 1 секции ПС Ново-Невинномысская.
</t>
  </si>
  <si>
    <t>15.05.2019г.</t>
  </si>
  <si>
    <t>143</t>
  </si>
  <si>
    <t>РП-5 яч.13</t>
  </si>
  <si>
    <t>Невыявленные причины. Повреждение не выявлено.</t>
  </si>
  <si>
    <t>Проведение мероприятий по монтажу и вводу ДГК для компенсации емкостных токов на 1 секции ПС Ново-Невинномысская.</t>
  </si>
  <si>
    <t>150</t>
  </si>
  <si>
    <t>РП-8 яч.9</t>
  </si>
  <si>
    <t>Акт №24 2019.05.20</t>
  </si>
  <si>
    <t xml:space="preserve">Нарушение электрической изоляции. 
Коррозия алюминиевой оболочки КЛ-6 кВ АСБ-6, вызвавшие нарушение герметичности оболочки КЛ и пробой фазной изоляции на землю в шейке соединительной муфты СТП-10.
Исчерпание ресурса. 
Срок службы КЛ-6 кВ от РП-8 яч.13 до ТП-27 яч.2 от начала эксплуатации 54 года. 
</t>
  </si>
  <si>
    <t xml:space="preserve">Ремонт КЛ-6 кВ от РП-8 яч.13 до ТП-27 яч.2 с проведением высоковольтных испытаний. </t>
  </si>
  <si>
    <t>20.05.2019г.</t>
  </si>
  <si>
    <t>Исполнительную документацию о ремонте и месте установки вставки внести в паспорта КЛ-6 кВ от РП-8 яч.13 до ТП-27 яч.2.</t>
  </si>
  <si>
    <t>23.05.2019г.</t>
  </si>
  <si>
    <t>151</t>
  </si>
  <si>
    <t>П\с н\нев Ф-116</t>
  </si>
  <si>
    <t>Акт №25 2019.05.21</t>
  </si>
  <si>
    <t>4.12, 4.11</t>
  </si>
  <si>
    <t xml:space="preserve">Несвоевременное выявление и устранение дефектов. 
Стекание пропиточного состава на вертикальном участке КЛ-10 кВ АСБ-10, старение изоляции, пробой междуфазной изоляции КЛ-10 кВ в шейке концевой муфты КНСт на опоре  КЛ-10 кВ от ТП-251 яч.2 до опоры с ЛР-513-5 ВЛ-10 кВ №29 «База ГЭС». 
Электродуговое повреждение.
Нарушение электрической изоляции.
Отсутствие ДГК для компенсации емкостных токов на 1 секции ПС Ново-Невинномысская.
</t>
  </si>
  <si>
    <t xml:space="preserve">Ремонт КЛ-10 кВ от ТП-251 яч.2 до опоры с ЛР-513-5 ВЛ-10 кВ №29 «База ГЭС» с проведением высоковольтных испытаний. </t>
  </si>
  <si>
    <t xml:space="preserve">1.Исполнительную документацию о ремонте внести в паспорт КЛ-10 кВ от ТП-251 яч.2 до опоры с ЛР-513-5 ВЛ-10 кВ №29 «База ГЭС».
2.Включить в план капитальных ремонтов КЛ для замены на кабели типа ЦАСБу с не стекающим пропиточным изоляционным составом или с изоляцией из сшитого полиэтилена на вертикальных участках и с перепадом по уровню высоты соответствующего класса напряжения. 
3.Проведение мероприятий по монтажу и вводу ДГК для компенсации емкостных токов на 1 секции ПС Ново-Невинномысская.
</t>
  </si>
  <si>
    <t xml:space="preserve">1.23.05.2019г.
2.2019г.
3. -
</t>
  </si>
  <si>
    <t>156</t>
  </si>
  <si>
    <t>РП-7 яч-6</t>
  </si>
  <si>
    <t>Акт №26 2019.06.03</t>
  </si>
  <si>
    <t xml:space="preserve">Отключение (повреждение) оборудования потребителей электрической энергии. 
Несвоевременное выявление и устранение дефектов. 
Нарушение электрической изоляции. В КТП-265 РУ-10 кВ произошло перекрытие фазной изоляции шин 10 кВ проросшим камышом. 
</t>
  </si>
  <si>
    <t>Удаление растительности в помещении КТП-265 и прилегающей территории с проведением высоковольтных испытаний оборудования.</t>
  </si>
  <si>
    <t>24.05.2019г.</t>
  </si>
  <si>
    <t xml:space="preserve">1.Направить письмо в ПАО «РусГидро»-«Каскад Кубанских ГЭС» о предоставлении Акта расследования технологического отказа в сети, с указанием причины аварийного отключения, а также предоставления протоколов испытания электрооборудования КТП-265.
2.Предоставить Акт расследования технологического отказа в сети, с указанием причины аварийного отключения, протоколы испытания электрооборудования КТП-265.
</t>
  </si>
  <si>
    <t xml:space="preserve">1.22.05.2019г.
2.28.05.2019г.
</t>
  </si>
  <si>
    <t>163</t>
  </si>
  <si>
    <t>РП-7 яч. 20</t>
  </si>
  <si>
    <t>Акт №27 2019.06.07</t>
  </si>
  <si>
    <t xml:space="preserve">Прохождение трассы КЛ в зоне ливневой канавы. Агрессивная среда, наличие грунтовых и ливневых вод. Коррозия алюминиевой оболочки КЛ, увлажнение снижение диэлектрической прочности изоляции, повлекшее за собой пробой фазной изоляции на землю в ровном участке КЛ-10 кВ от ТП-22 яч.1 до ТП-160 яч.5 на границе кромки асфальтированной дороги по ул. Московская- ул. Калинина. 
Нарушение электрической изоляции. 
Исчерпание ресурса. Срок службы 33 года. 
</t>
  </si>
  <si>
    <t>Ремонт КЛ-10 кВ от ТП-22 яч.1 до ТП-160 яч.5 с проведением высоковольтных испытаний.</t>
  </si>
  <si>
    <t>Исполнительную документацию о ремонте КЛ-10 кВ от ТП-22 яч.1 до ТП-160 яч.5 внести в паспорт КЛ.</t>
  </si>
  <si>
    <t>03.06.2019г.</t>
  </si>
  <si>
    <t>189</t>
  </si>
  <si>
    <t>РП-8 яч.5</t>
  </si>
  <si>
    <t xml:space="preserve">Акт №28 2019.06.20 </t>
  </si>
  <si>
    <t>3.4.8.2</t>
  </si>
  <si>
    <t>4.4</t>
  </si>
  <si>
    <t xml:space="preserve">Производство несанкционированных строительных и погрузочно-разгрузочных работ в охранных зонах объектов электросетевого хозяйства неустановленными лицами. Работы проводились без согласования и вызова представителя сетевой организации АО «НЭСК». 
Внешнее механическое воздействие. Столкновение автомашины с опорой ВЛ-6 кВ №35 «ЛИНАР», в результате которого произошел обрыв спиральной вязки провода СИП3-50 и падение провода на металлическую конструкцию траверсы на опоре, вызвавшее отключение ВВ в РП-8 яч.5 и ТП-290 яч.6 от действия ЗЗ защиты. 
Нарушение электрической изоляции.
</t>
  </si>
  <si>
    <t xml:space="preserve">Устранение обрыва провода ВЛ-6 кВ №35 «Линар». </t>
  </si>
  <si>
    <t>10.06.2019г.</t>
  </si>
  <si>
    <t>Исполнительную документацию о ремонте внести в паспорт ВЛ-6 кВ №35 «Линар».</t>
  </si>
  <si>
    <t>14.06.2019г.</t>
  </si>
  <si>
    <t>192</t>
  </si>
  <si>
    <t>ТП-103 яч.2</t>
  </si>
  <si>
    <t xml:space="preserve">Акт №29 2019.07.04 </t>
  </si>
  <si>
    <t xml:space="preserve">КЛ-10 кВ №174.7 от ТП-174 яч.7 до ТП-187 яч.2- сети смежной сетевой организации.
</t>
  </si>
  <si>
    <t>КЛ-10 кВ №174.7 от ТП-174 яч.7 до ТП-187 яч.2- силами смежной сетевой организации.</t>
  </si>
  <si>
    <t>25.06.2019г.</t>
  </si>
  <si>
    <t>Направить письмо в РЭС по СК филиала «Северо-Кавказский» АО «Оборонэнерго» о предоставлении копии Акта расследования причины аварийного отключения. 21.06.2019г.</t>
  </si>
  <si>
    <t>21.06.2019г.</t>
  </si>
  <si>
    <t>193</t>
  </si>
  <si>
    <t>Ф-115НН</t>
  </si>
  <si>
    <t>Коррозия и разгерметизация оболочки кабеля в процессе эксплуатации, вызвавшее нарушение электрической изоляции и пробой междуфазной изоляции и изоляции на землю КЛ-10 кВ №107.4 от ТП-107 яч.4 до ТП-149 яч.2 при перенапряжениях в сети 10 кВ («Земля» и пробой изоляции в сети смежной сетевой организации КЛ-10 кВ №174.7 от ТП-174 яч.7 до ТП-187 яч.2): 
в шейке соединительной муфты СС-100; 
в ровном участке КЛ-10 кВ №107.4 от ТП-107 яч.4 до ТП-149 яч.2; 
в концевой муфте КЛ-10 кВ №107.4 от ТП-107 яч.4 до ТП-149 яч.2 в ТП-149 яч.2.
Исчерпание ресурса. Срок эксплуатации 34 года.</t>
  </si>
  <si>
    <t xml:space="preserve">Ремонт КЛ-10 кВ №107.4 от ТП-107 яч.4 до ТП-149 яч.2. с проведением высоковольтных испытаний. </t>
  </si>
  <si>
    <t xml:space="preserve">1. Исполнительную документацию о ремонте и месте установки вставки внести в паспорт землю КЛ-10 кВ №107.4 от ТП-107 яч.4 до ТП-149 яч.2.                                                               2. Проведение мероприятий по монтажу и вводу ДГК для компенсации емкостных токов на 1 секции ПС Ново-Невинномысская.                              3. Включить КЛ-10 кВ №107.4 от ТП-107 яч.4 до ТП-149 яч.2 в план капитального ремонта будущих периодов с заменой муфт СС-100 при ремонте КЛ на муфты СТп из термоусаживаемых материалов.   </t>
  </si>
  <si>
    <t>1. 28.06.2019г.     2. 2020 г.             3. 2019 г.</t>
  </si>
  <si>
    <t>194</t>
  </si>
  <si>
    <t>Ф-107НН</t>
  </si>
  <si>
    <t>Акт №30 2019.06.28</t>
  </si>
  <si>
    <t xml:space="preserve">Несвоевременное выявление и устранение дефектов. На опорном изоляторе ИО-10/700 обнаружен скол поверхности 30% и её загрязнение. КТП-215 находится в районе с ливневой канавой и болотистой местностью. Образование ржавчины на металлических конструкциях. Образование конденсата на поверхности изоляторов в утренний период, вызвавшее перекрытие по поврежденной поверхности изолятора, с дальнейшим распространением электрической дуги на ПК с его разрушением и возникновением двухфазного КЗ. 
Электродуговое повреждение.
Исчерпание ресурса. 39 лет.
</t>
  </si>
  <si>
    <t>1. Замена поврежденного изолятора и ПК-10 кВ, чистка опорной изоляции оборудования.               2. Выполнить вентиляционные проемы в корпусе КТП, для исключения образования конденсата на поверхности электрооборудования.</t>
  </si>
  <si>
    <t>1. 15.06.2019г.     2. 15.07.2019г.</t>
  </si>
  <si>
    <t>Включить КТП-215 в план капитального ремонта.</t>
  </si>
  <si>
    <t>202</t>
  </si>
  <si>
    <t>РП-8 яч. 5</t>
  </si>
  <si>
    <t xml:space="preserve">Акт №31 2019.07.10 </t>
  </si>
  <si>
    <t>3.4.9.3, 3.4.12.3</t>
  </si>
  <si>
    <t>4.11</t>
  </si>
  <si>
    <t xml:space="preserve">Сети потребителя ООО «Кедр». 
Атмосферные перенапряжения. 
Разрушение РВО-6 кВ от грозового разряда на опоре №27 ЛР-812-6, отпайка на КТП-286, вызвавшее отключение перекрытие воздушного промежутка между фазами и отключение ВВ в РП-8 яч.5 от действия МТЗ-1 (ТО) защиты. 
Электродуговое повреждение.
</t>
  </si>
  <si>
    <t xml:space="preserve">Замена поврежденного РВО-6 на опоре №27 ВЛ-6 кВ №35 «Линар» силами собственника. </t>
  </si>
  <si>
    <t>05.07.2019г.</t>
  </si>
  <si>
    <t xml:space="preserve">1. Направить письмо собственнику ООО «Кедр» о предоставлении копии Акта расследования о причине аварийного отключения в сети потребителя. 
2. Исполнительную документацию о замене РВО-6 внести в паспорт ВЛ-6 кВ №35 «Линар». 12.07.2019г.
</t>
  </si>
  <si>
    <t>1. 02.07.2019г      2. 12.07.2019г.</t>
  </si>
  <si>
    <t>206</t>
  </si>
  <si>
    <t xml:space="preserve">Акт №32 2019.07.10 </t>
  </si>
  <si>
    <t xml:space="preserve">Сети потребителя Гаражи «Экран».
Атмосферные перенапряжения. 
Разрушение РВО-610кВ от грозового разряда на опоре №16 на ЛР-103-3, ввод в КТП-148, вызвавшее перекрытие воздушного промежутка между фазами и отключение ВВ в ТП-103 яч.2 от действия МТЗ-1 (ТО) защиты. 
Электродуговое повреждение.
</t>
  </si>
  <si>
    <t xml:space="preserve">Замена поврежденного РВО-10 на опоре №16 ВЛ-10 кВ №19 «Экран» за счет собственника. </t>
  </si>
  <si>
    <t>Исполнительную документацию о замене РВО-10 внести в паспорт ВЛ-10 кВ №19 «Экран».</t>
  </si>
  <si>
    <t>12.07.2019г.</t>
  </si>
  <si>
    <t>207</t>
  </si>
  <si>
    <t>Акт №33 2019.07.05</t>
  </si>
  <si>
    <t>3.4.12.3</t>
  </si>
  <si>
    <t xml:space="preserve">Отсутствие ДГК для компенсации емкостных токов на 1 секции ПС Ново-Невинномысская.
Проведение благоустройства в районе ул. Кооперативная, д.174,174а-Достоевского, д.11а в охранной зоне трассы КЛ-10 кВ №125.4 от ТП-125 яч.4 до ТП-160 яч.8 без согласования с сетевой организацией АО «НЭСК», при котором кабельная линия оказалась под вновь уложенным асфальтным покрытием без доступа к ранее заложенным чехлам под асфальтированной территорией, потребовавшим вскрытие вновь уложенного асфальтного покрытия. 
Внешнее механическое воздействие механизированной техникой при укладке асфальта. 
Нарушение электрической изоляции, вызвавшее пробой междуфазной изоляции в шейке соединительной муфты СС-100 КЛ-10 кВ №125.4 от ТП-125 яч.4 до ТП-160 яч.8. 
Нарушение электрической изоляции. 
Предельный срок эксплуатации КЛ, срок службы 25 лет. 
</t>
  </si>
  <si>
    <t>Ремонт КЛ-10 кВ №125.4 от ТП-125 яч.4 до ТП-160 яч.8 с проведением высоковольтных испытаний.</t>
  </si>
  <si>
    <t xml:space="preserve">03.07.2019г. </t>
  </si>
  <si>
    <t xml:space="preserve">1. Исполнительную документацию о ремонте КЛ-10 кВ №125.4 от ТП-125 яч.4 до ТП-160 яч.8 внести в паспорт КЛ.
2. Замена муфт СС при ремонте КЛ на муфты СТп из термоусаживаемых материалов. 
3. Проведение мероприятий по монтажу и вводу ДГК для компенсации емкостных токов на 1 секции ПС Ново-Невинномысская.
4. Составить Акт о нарушении охранной зоны КЛ. 
Направить письмо Управление ЖКХ о повреждении кабельной линии КЛ-10 кВ №125.4 от ТП-125 яч.4 до ТП-160 яч.8 и предоставлении информации о выдаче разрешения на проведение благоустройства в районе ул. Кооперативная, д.174,174а-Достоевского, д.11а, в охранной зоне КЛ-10 кВ без согласования с АО «НЭСК» и попадании трассы кабельной линии под асфальтное покрытие. 
</t>
  </si>
  <si>
    <t xml:space="preserve">1.  08.07.2019г.
2.  Постоянно. 
3.  В плане работ.
4.  10.07.2019г.
</t>
  </si>
  <si>
    <t>208</t>
  </si>
  <si>
    <t>ТП-104 яч.8</t>
  </si>
  <si>
    <t xml:space="preserve">Акт №34 2019.07.10 </t>
  </si>
  <si>
    <t xml:space="preserve">Атмосферные перенапряжения. 
Повреждение (лопнул) изолятора на опоре №12-4 с ЛР-106-6, ввод в КТП-314 (собственник- Колюбаева И.В.). Попадание влаги в трещину опорного изолятора на опоре №12-4 ВЛ-10 кВ №12 «Ретранслятор» вызвало пробой фазной изоляции на тело опоры, что привело к перегоранию плавкой вставки ПК-10 кВ в ТП-104 яч.8 Ф-В. 
Электродуговое повреждение. 
</t>
  </si>
  <si>
    <t xml:space="preserve">Замена поврежденного изолятора, проведение высоковольтных испытаний опорной изоляции на отпайке ВЛ-10 кВ №12 от оп.12 до КТП-314. </t>
  </si>
  <si>
    <t>24.03.2018г.</t>
  </si>
  <si>
    <t xml:space="preserve">1. Направить письмо собственнику о недопустимости эксплуатации оборудования с нарушением НТД и необходимости проведения ремонтных работ, с предоставлением акта испытаний электрооборудования. 
2. Исполнительную документацию о замене поврежденного изолятора, проведение высоковольтных испытаний опорной изоляции на отпайке ВЛ-10 кВ к КТП-314 внести в паспорт ВЛ (после предоставления потребителем).  
</t>
  </si>
  <si>
    <t>1. 04.07.2019г.          2. 19.07.2019г.</t>
  </si>
  <si>
    <t>209</t>
  </si>
  <si>
    <t xml:space="preserve">Акт №35 2019.07.04 </t>
  </si>
  <si>
    <t xml:space="preserve">Атмосферные перенапряжения. 
Разрушение РВО-10 кВ от грозового разряда на опоре №13, ввод в КТП-169, вызвавшее перекрытие воздушного промежутка между фазами и отключение ВВ в ТП-103 яч.2 от действия МТЗ-1 (ТО) защиты. 
Электродуговое повреждение.
</t>
  </si>
  <si>
    <t xml:space="preserve">Замена поврежденного РВО-10 на опоре №13 ВЛ-10 кВ №16 «Маркова». </t>
  </si>
  <si>
    <t>15.07.2019г.</t>
  </si>
  <si>
    <t>Исполнительную документацию о замене РВО-10 внести в паспорт ВЛ-10 кВ №16 «Маркова».</t>
  </si>
  <si>
    <t>19.07.2019г.</t>
  </si>
  <si>
    <t>214</t>
  </si>
  <si>
    <t>ВЛ-6кВ №18</t>
  </si>
  <si>
    <t xml:space="preserve">Акт №36 2019.07.04 </t>
  </si>
  <si>
    <t xml:space="preserve">Сети потребителей электрической энергии. 
Атмосферные перенапряжения, попадание грозового разряда ВЛ-6 кВ №18 «Гаражи Химик». Повреждений нет.
</t>
  </si>
  <si>
    <t>Итого по по внерегламентным отключениям:</t>
  </si>
  <si>
    <t>ИТОГО по внерегламентным отключениям за 2 квартал</t>
  </si>
  <si>
    <t>223</t>
  </si>
  <si>
    <t>ТП-104 яч-8</t>
  </si>
  <si>
    <t xml:space="preserve">Акт №37 2019.07.10 </t>
  </si>
  <si>
    <t xml:space="preserve">Атмосферные перенапряжения. Грозовой разряд в линию ВЛ-10 кВ №12 «Ретранслятор». В ТП-104 сгорели 2ПК-10 кВ Ф-В, С в яч.8. Поврежденного электрооборудования на ВЛ-10 кВ №12 «Ретранслятор» нет. 
Нарушение электрической изоляции.
</t>
  </si>
  <si>
    <t xml:space="preserve">Замена перегоревших ПК в ТП-104 яч.8 после проведения внепланового осмотра. </t>
  </si>
  <si>
    <t>Внеплановый осмотр ВЛ-10 кВ №12 «Ретранслятор»</t>
  </si>
  <si>
    <t>234</t>
  </si>
  <si>
    <t xml:space="preserve"> Б АЗОТ яч.2</t>
  </si>
  <si>
    <t xml:space="preserve">Акт №38 2019.07.30 </t>
  </si>
  <si>
    <t>В июле 2019г. при строительстве «Барсучковой малой ГЭС» работниками АО «ЧиркейГЭСстрой», в районе правого берега за низовым откосом правобережной дамбы канала для технического водоснабжения Невинномысской ГРЭС, в охранной зоне кабельных линий от ПС-Б Азот яч.2,58 до РП-100 яч.6,11 вырыт котлован механизированной техникой на расстоянии 6 м. от трассы КЛ-6 кВ. Земляные работы выполнены до завершения выноса кабельных линий из зоны строительства, без согласования и вызова представителя АО «НЭСК». Глубина котлована составляет более 20 м., откосы не укреплены, что привело к его обрушению во время сильного дождя, при этом, при обрушении грунта произошло обнажение обеих кабельных линий на протяжении 10 м., и повреждении изоляции кабельной линии от ПС-Б Азот яч.2 до РП-100 яч.11 и ее отключении действием устройств релейной защиты и автоматики.</t>
  </si>
  <si>
    <t xml:space="preserve">1.Ремонт КЛ-6 кВ №Б.2 от ПС-Б Азот яч.2 до РП-100 яч.11 с проведением высоковольтных испытаний. 
2.Оборудование временного подвеса КЛ в зоне обвала грунта до их выноса из зоны строительства.
3.Исполнительную документацию о ремонте и месте установки вставки внести в паспорт КЛ.
</t>
  </si>
  <si>
    <t xml:space="preserve">1. 17.07.2019г.
2. 17.07.2019г.
3. 22.07.2019г. 
</t>
  </si>
  <si>
    <t xml:space="preserve">1. Выполнение мероприятий по выносу трассы КЛ-6 кВ №Б.2 от ПС-Б Азот яч.2 до РП-100 яч.11 и КЛ-6 кВ №Б.58 от ПС-Б Азот яч.58 до РП-100 яч.6, согласно проекту.                             АО «ЧиркейГЭСстрой» 
2. Выдача предписаний СМО об ответственности за сохранность электросетей, проходящих по территории города. Надзор при проведении земляных работ СМО при пересечении коммуникаций.
</t>
  </si>
  <si>
    <t xml:space="preserve">1. -
2. Постоянно.
 </t>
  </si>
  <si>
    <t>249</t>
  </si>
  <si>
    <t>РП-7 яч.17</t>
  </si>
  <si>
    <t xml:space="preserve">Акт №39 2019.08.02 </t>
  </si>
  <si>
    <t xml:space="preserve">Атмосферные перенапряжения (гроза). Грозовой разряд на ВЛ-10 кВ №9 «Водопроводная» опора №1. Повреждение РВО-10.  Нарушение электрической изоляции. </t>
  </si>
  <si>
    <t xml:space="preserve">Замена поврежденного РВО-10. </t>
  </si>
  <si>
    <t>29.07.2019 г.</t>
  </si>
  <si>
    <t xml:space="preserve">Исполнительную документацию о замене РВО-10 внести в паспорт ВЛ-10 кВ №9 «Водопроводная». </t>
  </si>
  <si>
    <t>02.08.2019г.</t>
  </si>
  <si>
    <t>РП-3 яч-4</t>
  </si>
  <si>
    <t xml:space="preserve">Акт №40 2019.08.14 </t>
  </si>
  <si>
    <t xml:space="preserve">Внешнее механическое воздействие.
Внешнее воздействие на КЛ-6 кВ при проведении земляных работ механизированной техникой по адресу ул. Гагарина, 57, вызвавшее короткое замыкание фазной изоляции КЛ-6 кВ 141.6 от ТП-141 яч.6 до ТП-142 яч.3.
Нарушение электрической изоляции.
</t>
  </si>
  <si>
    <t xml:space="preserve">Ремонт КЛ с проведением высоковольтных испытаний за счет средств СМО. </t>
  </si>
  <si>
    <t>09.08.2019г.</t>
  </si>
  <si>
    <t xml:space="preserve">1. Исполнительную документацию о ремонте и месте установки вставки внести в паспорт КЛ-6 кВ 141.6 от ТП-141 яч.6 до ТП-142 яч.3.
2. Выдача предписаний СМО об ответственности за сохранность электросетей, проходящих по территории города. Надзор при проведении земляных работ СМО при пересечении коммуникаций.
</t>
  </si>
  <si>
    <t>1. 15.08.2019г.    2. Постоянно.</t>
  </si>
  <si>
    <t>РП-5 яч.6</t>
  </si>
  <si>
    <t xml:space="preserve">Акт №41 2019.08.20 </t>
  </si>
  <si>
    <t xml:space="preserve">Отключение (повреждение) оборудования потребителей электрической энергии. Нарушение электрической изоляции. </t>
  </si>
  <si>
    <t>Ремонт КЛ-10 кВ №РП-5.10 от РП-5 яч.10 до ТП-36 яч.3 силами потребителя.</t>
  </si>
  <si>
    <t>20.08.2019г.</t>
  </si>
  <si>
    <t xml:space="preserve">1. Сделать запрос ОАО «ЭМЗ» о предоставления копии акта расследования причины аварии.
2. Исполнительную документацию о ремонте внести в паспорт КЛ-10 кВ №РП-5.10 от РП-5 яч.10 до ТП-36 яч.3 (после предоставления потребителем).
</t>
  </si>
  <si>
    <t xml:space="preserve">1. 20.08.2019г.
2. -
</t>
  </si>
  <si>
    <t>Ф-280 Почтовая</t>
  </si>
  <si>
    <t xml:space="preserve">Акт №42 2019.08.20 </t>
  </si>
  <si>
    <t xml:space="preserve">Отключение (повреждение) оборудования в смежной электрической сети МУП Кочубеевские ПЭС. </t>
  </si>
  <si>
    <t>Сделать запрос ГУП СК «Ставрополькоммунэлектро» о предоставления копии акта расследования причины отключения ф-280 ПС Почтовая.</t>
  </si>
  <si>
    <t>РП-4 яч.12</t>
  </si>
  <si>
    <t xml:space="preserve">Акт №43 2019.08.20 </t>
  </si>
  <si>
    <t xml:space="preserve">Отключение (повреждение) оборудования потребителей электрической энергии. 
Нарушение электрической изоляции
</t>
  </si>
  <si>
    <t>Сети потребителя</t>
  </si>
  <si>
    <t>Отправить запрос ООО «Невинномысский хлебокомбинат» о предоставлении Акта расследования аварийного отключения в сети потребителя и копию исполнительной документации по ремонту КЛ-6 кВ №РП-4.12 от РП-4 яч.12 до ТП-110 яч.3 для внесения в техническую документацию.</t>
  </si>
  <si>
    <t xml:space="preserve">Акт №44 2019.08.20 </t>
  </si>
  <si>
    <t xml:space="preserve">Прохождение трассы КЛ в зоне ливневой канавы. Агрессивная среда, наличие грунтовых и ливневых вод. Коррозия алюминиевой оболочки КЛ, увлажнение снижение диэлектрической прочности изоляции, повлекшее за собой пробой фазной изоляции на землю в шейке соединительной муфты СТп-10 КЛ-10 кВ от ТП-22 яч.3 до ТП-121 яч.1. 
Нарушение электрической изоляции. 
Исчерпание ресурса. Срок службы 32 года. 
</t>
  </si>
  <si>
    <r>
      <t xml:space="preserve">Ремонт КЛ-10 кВ от ТП-22 яч.3 до ТП-121 яч.1 </t>
    </r>
    <r>
      <rPr>
        <sz val="9"/>
        <rFont val="Times New Roman"/>
        <family val="1"/>
      </rPr>
      <t>с проведением высоковольтных испытаний.</t>
    </r>
  </si>
  <si>
    <t xml:space="preserve">21.08.2019г. </t>
  </si>
  <si>
    <t>Исполнительную документацию о ремонте КЛ-10 кВ от ТП-22 яч.3 до ТП-121 яч.1 внести в паспорт КЛ.</t>
  </si>
  <si>
    <t>26.08.2019г.</t>
  </si>
  <si>
    <t>Ф-47Ш НГРЭС</t>
  </si>
  <si>
    <t xml:space="preserve">Акт №45 2019.09.05 </t>
  </si>
  <si>
    <t>Нарушение электрической изоляции. Коррозия и разгерметизация оболочки кабеля в процессе эксплуатации, вызвавшее нарушение электрической изоляции и пробой на «Землю» в шейке соединительной муфты СТп.</t>
  </si>
  <si>
    <t xml:space="preserve">Ремонт КЛ-6 кВ № 47Ш РУ-6 кВ НГРЭС до РП-4 яч.5 нитка «Б» с производством высоковольтных испытаний. </t>
  </si>
  <si>
    <t>30.08.2019г.</t>
  </si>
  <si>
    <t xml:space="preserve">1. Исполнительную документацию о ремонте и месте установки вставки внести в паспорт КЛ-6 кВ № 47Ш РУ-6 кВ НГРЭС до РП-4 яч.5 нитка «Б».
2. Выполнение мероприятий инвестиционной программы по реконструкции КЛ-6 кВ Ф-47Ш.  
</t>
  </si>
  <si>
    <t xml:space="preserve">1. 05.09.2019г.
2. 2019г.
</t>
  </si>
  <si>
    <t>ТП-6 РУ-0,4 кВ ф-17</t>
  </si>
  <si>
    <t xml:space="preserve">Акт №4 н/н 2019.09.05 </t>
  </si>
  <si>
    <t xml:space="preserve">Внешнее механическое воздействие.
Внешнее воздействие механизированной техникой на КЛ-0,4 кВ при проведении земляных работ по адресу пер.Крымский, 2 по производству благоустройства территории (планировка и укладка тротуарной плитки), вызвавшее повреждение изоляции жил КЛ-0,4 кВ, с последующим коротким замыканием фазной изоляции жил Ф-А и Ф-С КЛ-0,4 кВ №6.17 от ТП-6 РУ-0,4 кВ Ф-17 до ВРУ-0,4 кВ пер.Крымский, д.2. 
Нарушение электрической изоляции. 
Исчерпание ресурса. 
КЛ-0,4 кВ марки АСБ-1 3*95+35 1961 года постройки. Срок службы 58 лет.
</t>
  </si>
  <si>
    <t>Ремонт КЛ-0,4кВ №6.17 от ТП-6 ф.17 до ВРУ-0,4кВ ж.д. Крымский 2, с проведением испытаний.</t>
  </si>
  <si>
    <t>25.09.2019г.</t>
  </si>
  <si>
    <t xml:space="preserve">1. Исполнительную документацию о КЛ-0,4кВ №6.17 от ТП-6 ф.17 до ВРУ-0,4кВ ж.д. Крымский 2 внести в паспорт КЛ.
2. Составить Акт о нарушении охранной зоны КЛ. 
Направить письмо Управление ЖКХ о повреждении кабельной линии КЛ-0,4кВ №6.17 от ТП-6 ф.17 до ВРУ-0,4кВ ж.д. Крымский 2 и предоставлении информации о выдаче разрешения на проведение благоустройства в районе пер.Крымский, 2, в охранной зоне КЛ-0,4 кВ с предоставлением копии разрешительных документов.
3. Разработать мероприятия по реконструкции КЛ-0,4кВ №6.17 от ТП-6 ф.17 до ВРУ-0,4кВ ж.д. Крымский 2 и обеспечению второй категории электроснабжения потребителей. 
</t>
  </si>
  <si>
    <t xml:space="preserve">1. 30.09.2019г.
2. 10.09.2019г.
3. 2019г.
</t>
  </si>
  <si>
    <t>Н/НЕВ ф-117</t>
  </si>
  <si>
    <t xml:space="preserve">Акт №46 2019.09.12 </t>
  </si>
  <si>
    <t xml:space="preserve">Нарушение электрической изоляции. 
Нарушение герметичности оболочки КЛ, коррозия и разгерметизация оболочки кабеля в процессе эксплуатации, вызвавшее нарушение электрической изоляции и пробой междуфазной изоляции и изоляции на землю КЛ-10 кВ №117НН от ПС Ново-Невинномысской до РП-13 яч.5 нитка «А» в шейке соединительной муфты СТП-10 3*150-240. 
</t>
  </si>
  <si>
    <t xml:space="preserve">Ремонт КЛ-10 кВ №117НН от ПС Ново-Невинномысской до РП-13 яч.5 нитка «А» с проведением высоковольтных испытаний. </t>
  </si>
  <si>
    <t xml:space="preserve">1. Исполнительную документацию о ремонте и месте установки вставки внести в паспорт КЛ-10 кВ №117НН от ПС Ново-Невинномысской до РП-13 яч.5 нитка «А». 
2. Проведение мероприятий по монтажу и вводу ДГК для компенсации емкостных токов на 1 секции ПС Ново-Невинномысская.
</t>
  </si>
  <si>
    <t xml:space="preserve">1. 06.09.2019г.
2. 2019г.
</t>
  </si>
  <si>
    <t>Ф-117Н</t>
  </si>
  <si>
    <t xml:space="preserve">Акт №47 2019.09.12 </t>
  </si>
  <si>
    <t xml:space="preserve">Нарушение электрической изоляции. 
Нарушение герметичности оболочки КЛ, коррозия и разгерметизация оболочки кабеля в процессе эксплуатации, вызвавшее нарушение электрической изоляции и пробой междуфазной изоляции и изоляции на землю КЛ-10 кВ №117НН от ПС Ново-Невинномысской до РП-13 яч.5 нитка «Б» в шейке соединительной муфты СТП-10 3*150-240. 
</t>
  </si>
  <si>
    <t xml:space="preserve">Ремонт КЛ-10 кВ №117НН от ПС Ново-Невинномысской до РП-13 яч.5 нитка «Б» с проведением высоковольтных испытаний. </t>
  </si>
  <si>
    <t>06.09.2019г.</t>
  </si>
  <si>
    <t xml:space="preserve">1. Исполнительную документацию о ремонте и месте установки вставки внести в паспорт КЛ-10 кВ №117НН от ПС Ново-Невинномысской до РП-13 яч.5 нитка «Б». 
2. Проведение мероприятий по монтажу и вводу ДГК для компенсации емкостных токов на 1 секции ПС Ново-Невинномысская.
</t>
  </si>
  <si>
    <t xml:space="preserve">1. 10.09.2019г.
2. -
</t>
  </si>
  <si>
    <t>РП-3 ф-20</t>
  </si>
  <si>
    <t xml:space="preserve">Акт №5 н/н 2019.09.30 </t>
  </si>
  <si>
    <t xml:space="preserve">Нарушение электрической изоляции. 
В процессе эксплуатации произошло нарушение герметичности изоляции кабеля, с дальнейшим пробоем изоляции фазы С в шейке соединительной муфты СТп 70-120.
Исчерпание ресурса. Срок службы 40 лет.
</t>
  </si>
  <si>
    <t xml:space="preserve">Ремонт кабельной линии- КЛ-0,4кВ №РП-3.20 от РП-3 ф.20 до ВРУ ж.д. Гагарина 47 1 под. </t>
  </si>
  <si>
    <t>28.09.2019г.</t>
  </si>
  <si>
    <t>Исполнительную документацию о ремонте КЛ-0,4кВ №РП-3.20 от РП-3 ф.20 до ВРУ ж.д. Гагарина 47 1 под. внести в паспорт КЛ.</t>
  </si>
  <si>
    <t>30.09.2019г.</t>
  </si>
  <si>
    <t>РП-8 яч.13</t>
  </si>
  <si>
    <t xml:space="preserve">Акт №48 2019.09.20 </t>
  </si>
  <si>
    <t xml:space="preserve">Внешнее механическое воздействие.
Внешнее механическое воздействие на КЛ-6 кВ при проведении земляных работ механизированной техникой (бурильный механизм) в районе жд. №4-8А по ул.Бульвар Мира, вызвавшее короткое замыкание фазной изоляции КЛ-6 кВ № 5.2 от ТП-5 яч.2 до ТП-7 яч.3. Работа проводилась без согласования и вызова представителя сетевой организации АО «НЭСК».
Нарушение электрической изоляции.
</t>
  </si>
  <si>
    <t xml:space="preserve">Ремонт КЛ с проведением высоковольтных испытаний за счет средств СМО ООО «Блеск». </t>
  </si>
  <si>
    <t xml:space="preserve">1. Разработать мероприятия по выносу трассы КЛ-6 кВ №5.2 от ТП-5 яч.2 до ТП-7 яч.3 при пересечении коммуникаций по Бульвару Мира, д.4-8А, методом горизонтального бурения, с учетом проведённого благоустройства.
2. Исполнительную документацию о ремонте и месте установки вставки внести в паспорт КЛ-6 кВ № 5.2 от ТП-5 яч.2 до ТП-7 яч.3.
3. Выдача предписаний СМО об ответственности за сохранность электросетей, проходящих по территории города. Надзор при проведении земляных работ СМО при пересечении коммуникаций.
4. Направить письмо Управление ЖКХ о повреждении кабельной линии КЛ-6 кВ № 5.2 от ТП-5 яч.2 до ТП-7 яч.3 и предоставлении информации о выдаче разрешения на проведение благоустройства в районе жд. №4-8А по Бульвару Мира в охранной зоне КЛ-6 кВ без согласования и вызова представителя сетевой организации АО «НЭСК».
</t>
  </si>
  <si>
    <t xml:space="preserve">1. 30.09.2019г.
2. 04.10.2019г.
3. Постоянно.
4. 25.09.2019г.
</t>
  </si>
  <si>
    <t>ПС КПФ</t>
  </si>
  <si>
    <t xml:space="preserve">Акт №49 2019.10.03 </t>
  </si>
  <si>
    <t>Отключение (повреждение) в смежной электрической сети.</t>
  </si>
  <si>
    <t>Направить в ПАО «МРСК Северного Кавказа» Западные электрические сети письмо о предоставлении копии Акта расследования причины аварийного отключения на ПС Камвольная.</t>
  </si>
  <si>
    <t>Ф-11Ш</t>
  </si>
  <si>
    <t xml:space="preserve">Акт №50 2019.10.03 </t>
  </si>
  <si>
    <t>Отключение (повреждение) в смежной электрической сети ПАО «Энел Россия» филиал НГРЭС.</t>
  </si>
  <si>
    <t xml:space="preserve">Направить в ПАО «Энел Россия» филиал НГРЭС письмо о предоставлении копии Акта расследования аварийного отключения Ф-11Ш НГРЭС. </t>
  </si>
  <si>
    <t>Ф-64Т</t>
  </si>
  <si>
    <t xml:space="preserve">Акт №51 2019.10.03 </t>
  </si>
  <si>
    <t>Направить в Минераловодскую дистанцию электроснабжения РЖД письмо о предоставлении копии Акта расследования причины аварийного отключения Ф-64 ПС Тяговая.</t>
  </si>
  <si>
    <t>ТП-108 ф-2</t>
  </si>
  <si>
    <t xml:space="preserve">Акт №6 н/н 2019.10.01 </t>
  </si>
  <si>
    <t xml:space="preserve">Нарушение электрической изоляции. 
Коррозия оболочки кабеля в процессе эксплуатации, нарушение герметичности изоляции в месте прохода кабеля через трубу в подвал ж.д. ул.Новая, 11а, в ровном участке, с дальнейшим пробоем изоляции фазы С на землю. 
Подвал ж.д. ул.Новая, 11а, затоплен бытовыми стоками. 
Исчерпание ресурса. Срок службы 33 года.
</t>
  </si>
  <si>
    <t>Ремонт кабельной линии КЛ-0,4 кВ №108.2.1 от ВРУ-0,4 кВ ж.д. ул.Новая, д.11а до ВРУ-0,4 кВ ул.Новая, д.13</t>
  </si>
  <si>
    <t>Исполнительную документацию о ремонте КЛ-0,4 кВ №108.2.1 от ВРУ-0,4 кВ ж.д. ул.Новая, д.11а до ВРУ-0,4 кВ ул.Новая, д.13. внести в паспорт КЛ.</t>
  </si>
  <si>
    <t>04.10.2019г.</t>
  </si>
  <si>
    <t>ИТОГО по внерегламентным отключениям за 3 квартал</t>
  </si>
  <si>
    <t>п\с  Казминский водозабор Ф-60</t>
  </si>
  <si>
    <t xml:space="preserve">Акт №52 2019.10.18 </t>
  </si>
  <si>
    <t>3.4.12.2, 3.4.12.3</t>
  </si>
  <si>
    <t>4.11, 4.13</t>
  </si>
  <si>
    <t xml:space="preserve">Гроза, ливень. Порывистый ветер. 
При прохождении грозового разряда и в результате сильных порывов ветра в месте болтового соединения шлейфа от ЛР-60-4 до проводов ВЛ-6 КВ произошел надлом провода с дальнейшим расплавлением металла и разрывом цепи фазы В (видны следы перекрытия и оплавления шлейфа провода и его обрыв) и междуфазным КЗ. 
Электродуговое повреждение.
Нарушение электрического контакта, размыкание, обрыв цепи.
</t>
  </si>
  <si>
    <t>Произвести замену шлейфа и ревизию ЛР-60-4 ВЛ-6 кВ №14 «Мелькомбинат».</t>
  </si>
  <si>
    <t>07.10.2019г.</t>
  </si>
  <si>
    <t xml:space="preserve">1. Внести изменения в паспорт ВЛ-6 кВ №14 «Мелькомбинат».
2. Провести внеочередные испытания РВО-6 кВ на ВЛ-6 кВ №14 «Мелькомбинат».
</t>
  </si>
  <si>
    <t xml:space="preserve">1. 10.10.2019г.
2. 30.10.2019г.
</t>
  </si>
  <si>
    <t>РП-2 яч-15</t>
  </si>
  <si>
    <t xml:space="preserve">Акт №53 2019.10.08 </t>
  </si>
  <si>
    <t xml:space="preserve">Атмосферные перенапряжения. Гроза, ливень.
Нарушение изоляции (воздушного промежутка). 
</t>
  </si>
  <si>
    <t xml:space="preserve">П1. Произвести дневной осмотр для выявления деревьев, угрожающих падением на провода ВЛ-6 кВ №17 «Гидросантехмонтаж». 
2. Провести внеочередные испытания РВО-6 кВ на ВЛ-6 кВ №17 «Гидросантехмонтаж».
</t>
  </si>
  <si>
    <t>П/С Н\Невин Ф-107</t>
  </si>
  <si>
    <t xml:space="preserve">Акт №54 2019.10.25 </t>
  </si>
  <si>
    <t>4.11, 4.14</t>
  </si>
  <si>
    <t xml:space="preserve">Гроза, ливень. Порывистый ветер.
Разрушение изолятора на подвижной части ЛР фаза А с междуфазным КЗ. 
Электродуговое повреждение.
Механическое разрушение (повреждение), деформация, перекос. 
</t>
  </si>
  <si>
    <t xml:space="preserve">Замена поврежденного изолятора на ЛР-107-6, чистка опорной изоляции оборудования. </t>
  </si>
  <si>
    <t>12.10.2019г.</t>
  </si>
  <si>
    <t xml:space="preserve">1. Исполнительную документацию о ремонте внести в паспорт ВЛ-10 кВ №6 «Красная Деревня».
2. Провести внеочередные испытания РВО-10 кВ на ВЛ-10 кВ №6 «Красная Деревня».
</t>
  </si>
  <si>
    <t xml:space="preserve">1. 30.10.2019г.
2. 30.10.2019г.
</t>
  </si>
  <si>
    <t>РП-9 яч.9</t>
  </si>
  <si>
    <t xml:space="preserve">Акт №55 2019.11.05 </t>
  </si>
  <si>
    <t>3.4.8.5</t>
  </si>
  <si>
    <t xml:space="preserve">Прочие воздействия. 
В результате столкновения неустановленной автомашины с опорой №2 ВЛ-6 кВ №11 «Завокзальная часть» она переломилась и упала на оп. №1. При падении опоры оборван пролет линейного провода АС-70, вызвавший короткое замыкание в сети 6 кВ и перегорание ПК-6 кВ в яч.9 РП-9 РЖД сетевого района. Также на опоре №1 повреждена траверса и разбиты изоляторы. 
Внешнее механическое воздействие. 
Нарушение электрической изоляции.
</t>
  </si>
  <si>
    <t xml:space="preserve">Замена поврежденной опоры №2, устранение обрыва провода ВЛ-6 кВ №11 «Завокзальная часть», ремонт траверсы и замена изоляторов на опоре №1. </t>
  </si>
  <si>
    <t>18.10.2019г.</t>
  </si>
  <si>
    <t>Исполнительную документацию о ремонте внести в паспорт ВЛ-6 кВ №11 «Завокзальная часть».</t>
  </si>
  <si>
    <t>23.10.2019г.</t>
  </si>
  <si>
    <t xml:space="preserve">Акт №56 2019.11.15 </t>
  </si>
  <si>
    <t xml:space="preserve">Производство несанкционированных строительных и погрузочно-разгрузочных работ в охранных зонах объектов электросетевого хозяйства персоналом ООО СК «Неон».
Внешнее воздействие механизированной техникой на КЛ-6 кВ при проведении земляных работ бурильной установкой по адресу ул. Степная-Партизанская в районе железной дороги со стороны ул.Революционная, вызвавшее короткое замыкание фазной изоляции. 
Нарушение электрической изоляции.
</t>
  </si>
  <si>
    <t>11.11.2019г.</t>
  </si>
  <si>
    <t xml:space="preserve">1. Исполнительную документацию о ремонте и месте установки вставки внести в паспорт КЛ.
2. Выдача предписаний СМО об ответственности за сохранность электросетей, проходящих по территории города. Надзор при проведении земляных работ СМО при пересечении коммуникаций.    
3. Направить письмо Управление ЖКХ о повреждении кабельной линии и предоставлении информации о выдаче разрешения на проведение земляных работ в районе прохождения трассы кабельной линии по адресу ул. Степная-Партизанская в районе железной дороги со стороны ул.Революционная для включения в Акт расследования причин повреждения кабельной линии 6 кВ.
</t>
  </si>
  <si>
    <t xml:space="preserve">1. 15.11.2019г. 2. Постоянно. 
3. 30.10.2019г.
</t>
  </si>
  <si>
    <t>РП-7 яч.19</t>
  </si>
  <si>
    <t>Акт №57 2019.12.12</t>
  </si>
  <si>
    <t>3.4.13.3</t>
  </si>
  <si>
    <t>4.12, 4.14</t>
  </si>
  <si>
    <t xml:space="preserve">Перенапряжение в сети при пробое изоляции КЛ-10 кВ №149.1 от ТП-149 яч.1 до ТП-235 яч.2. 
Механическое разрушение (повреждение), деформация, перекос. 
Пробой и разрушение РВО-10 на ЛР-502-14, опора №38 ВЛ-10 кВ №10 «Химпоселок», ввод в ТП-39 яч.3, вызвавшие пробой воздушного промежутка фазной изоляции между проводами.
Дефекты изготовления. Образование микротрещин на поверхности материала опорных изоляторов ШФ-20, ПС-70Е, вызвавшие пробой изоляции в шейке изоляторов на оп.35,38 ВЛ-10 кВ №10 «Химпоселок». 
Нарушение электрической изоляции.
Отсутствие ДГК для компенсации емкостных токов на 1 секции ПС Ново-Невинномысская.
</t>
  </si>
  <si>
    <t>Замена поврежденных РВО-10 на ЛР-502-14 на опоре №38 и опорных изоляторов на оп.35,38 ВЛ-10 кВ №10 «Химпоселок».</t>
  </si>
  <si>
    <t>26.11.2019г.</t>
  </si>
  <si>
    <t xml:space="preserve">1. Исполнительную документацию о замене РВО-10 на ЛР-502-14 на опоре №38 и опорных изоляторов на оп.35,38 ВЛ-10 кВ №10 «Химпоселок» внести в паспорт ВЛ.
2. Составить Дефектный Акт о причине выхода из строя опорных изоляторов на участке ВЛ-10 кВ №10 «Химпоселок» после проведения капитального ремонта в 2017г. монтажной организацией ООО «Кавказэлектросервис».
3. Включить ВЛ-10 кВ №10 «Химпоселок» в план капитального ремонта с заменой дефектных изоляторов за счет средств монтажной организации ООО «Кавказэлектросервис»
4. Проведение мероприятий по монтажу и вводу ДГК для компенсации емкостных токов на 1 секции ПС Ново-Невинномысская.
</t>
  </si>
  <si>
    <t xml:space="preserve">1. 30.11.2019г.
2. 30.12.2019г.
3. 30.12.2019г.
4. -
</t>
  </si>
  <si>
    <t xml:space="preserve">Коррозия и разгерметизация оболочки кабеля КЛ-10 кВ №149.1 от ТП-149 яч.1 до ТП-235 яч.2 в процессе эксплуатации, вызвавшее нарушение электрической изоляции и пробой междуфазной изоляции и изоляции на землю в ровном участке КЛ в чехле под асфальтированным покрытием. 
Нарушение электрической изоляции.
Исчерпание ресурса. Срок эксплуатации 36 лет.
</t>
  </si>
  <si>
    <t>29.11.2019г.</t>
  </si>
  <si>
    <t xml:space="preserve">1. Исполнительную документацию о ремонте и месте установки вставки внести в паспорт землю КЛ-10 кВ №149.1 от ТП-149 яч.1 до ТП-235 яч.2.
2. Проведение мероприятий по монтажу и вводу ДГК для компенсации емкостных токов на 1 секции ПС Ново-Невинномысская.
</t>
  </si>
  <si>
    <t xml:space="preserve">1. 03.12.2019г.
2. -
</t>
  </si>
  <si>
    <t>КЛ -0,4 кВ №193.17,25</t>
  </si>
  <si>
    <t>Акт №7 н/н 2019.12.12</t>
  </si>
  <si>
    <t xml:space="preserve">Внешнее механическое воздействие.
При проведении земляных работ по устранению порыва водовода персоналом АО «Водоканал» по адресу ул.Кочубея, 177, без согласования и вызова представителя сетевой организации, механизированной техникой были повреждены кабельные линии в районе ж.д. Калинина, 182/1. После вызова представителя АО «НЭСК» при выемке грунта из затопленного водой котлована обнаружено, что разорваны жилы КЛ-0,4 кВ от ТП-193:
ф-20 Наружное освещение, сети МБУ по благоустройству города Невинномысска; 
ф-17,25 Кочубея, 177, сети АО «НЭСК». 
Нарушение электрической изоляции. 
</t>
  </si>
  <si>
    <t>Ремонт КЛ-0,4кВ №193.17,25 от ТП-193 ф.17,25 до ВРУ-0,4кВ ж.д. Кочубея, 177, с проведением испытаний.</t>
  </si>
  <si>
    <t>28.11.2019г.</t>
  </si>
  <si>
    <t xml:space="preserve">1. Исполнительную документацию о КЛ-0,4кВ №193.17,25 от ТП-193 ф.17,25 до ВРУ-0,4кВ ж.д. Кочубея, 177, внести в паспорта КЛ.
2. Выдача предписаний СМО об ответственности за сохранность электросетей, проходящих по территории города.
Надзор за СМО при проведении земляных работ и благоустройства в охранной зоне ТП, КЛЭП и ВЛЭП до завершения строительства и сдачи объекта с оформлением Акта осмотра. 
</t>
  </si>
  <si>
    <t xml:space="preserve">1. 10.12.2019г.
2. Постоянно.
</t>
  </si>
  <si>
    <t>РП-2 яч-11</t>
  </si>
  <si>
    <t>Акт №58 2019.12.25</t>
  </si>
  <si>
    <t xml:space="preserve">Производство несанкционированных строительных и погрузочно-разгрузочных работ в охранных зонах объектов электросетевого хозяйства персоналом ООО «КЭС».
Внешнее механическое воздействие. 
Механическое повреждение оболочки КЛ-6 кВ №РП-2.11.Б от РП-2 яч.11 до КТП-77, нитка Б при проведении земляных работ землеройной техникой (в зеленой зоне между спортивным комплексом «Олимп», по Бульвар Мира, д.27, и зданием по Бульвар Мира, д.32). Работы проводились механизированной техникой без вызова представителя сетевой организации АО «НЭСК».
Нарушение электрической изоляции. Механическое повреждение оболочки КЛ, вызвавшее нарушение фазной изоляции и пробоем изоляции на землю. 
</t>
  </si>
  <si>
    <t>Ремонт кабеля силами монтажной организации ООО «Кавказэлектросервис» с производством высоковольтных испытаний.</t>
  </si>
  <si>
    <t>25.12.2019г.</t>
  </si>
  <si>
    <t xml:space="preserve">1. Исполнительную документацию о ремонте и месте установки вставки внести в паспорт КЛ-6 кВ №РП-2.11.Б от РП-2 яч.11 до КТП-77 нитка Б.
2. Выдача предписаний СМО об ответственности за сохранность электросетей, проходящих по территории города. Надзор при проведении земляных работ СМО при пересечении коммуникаций с оформлением «Уведомления о наличии подземных коммуникаций и границах охранных зон в месте производства земляных работ».
3. Начальнику КЛЭПиТП Кущенко В.Н. провести персоналу службы по надзору за трассами КЛ внеочередной инструктаж по правилам производства земляных работ сторонними организациями в охранных зонах КЛ и определение мест прохождения трасс и охранных зон КЛ, комплексными методами.
</t>
  </si>
  <si>
    <t xml:space="preserve">1. 30.12.2019г.
2. Постоянно.
3. 01.02.2020г.
</t>
  </si>
  <si>
    <t>Акт №59 2019.12.25</t>
  </si>
  <si>
    <t xml:space="preserve">Нарушение герметичности оболочки КЛ, коррозия и разгерметизация оболочки кабеля в процессе эксплуатации, вызвавшее нарушение электрической изоляции и пробой междуфазной изоляции и изоляции на землю КЛ-6 кВ №РП-2.11.А от РП-2 яч.11 до КТП-77, нитка А в шейке соединительной муфты СТП-7. 
Нарушение электрической изоляции.
Исчерпание ресурса. Срок службы оборудования 37 лет.
</t>
  </si>
  <si>
    <t>Ремонт кабеля КЛ-6 кВ №РП-2.11.А от РП-2 яч.11 до КТП-77, нитка А с производством высоковольтных испытаний.</t>
  </si>
  <si>
    <t>23.12.2019г.</t>
  </si>
  <si>
    <t>Исполнительную документацию о ремонте и месте установки вставки внести в паспорт КЛ-6 кВ №РП-2.11.А от РП-2 яч.11 до КТП-77, нитка А.</t>
  </si>
  <si>
    <t>30.12.2019г.</t>
  </si>
  <si>
    <t>Акт №60 2020.01.10</t>
  </si>
  <si>
    <t xml:space="preserve">Коррозия и разгерметизация оболочки кабеля КЛ-10 кВ №149.1 от ТП-149 яч.1 до ТП-235 яч.2 в процессе эксплуатации в агрессивной среде (грунтовые воды). Два повреждения: 
1. СТП-10 в шейке соединительной муфты перед чехлом, проход под асфальтированным покрытием; 2. СТП-10 в шейке соединительной муфты. 
Нарушение электрической изоляции.
Исчерпание ресурса. Срок эксплуатации 37 лет.
</t>
  </si>
  <si>
    <t>31.12.2019г.</t>
  </si>
  <si>
    <t xml:space="preserve">1. Исполнительную документацию о ремонте и месте установки вставки внести в паспорт землю КЛ-10 кВ №149.1 от ТП-149 яч.1 до ТП-235 яч.2. 
2. Составить Дефектный Акт о причине выхода из строя КЛ-10 кВ №149.1 от ТП-149 яч.1 до ТП-235 яч.2
3. Включить КЛ-10 кВ №149.1 от ТП-149 яч.1 до ТП-235 яч.2 в план капитального ремонта будущих периодов.
</t>
  </si>
  <si>
    <t xml:space="preserve">1. 31.12.2019г.
2. 31.01.2020г.
3. 2020г.
</t>
  </si>
  <si>
    <t>РП-5 яч.4 яч.6</t>
  </si>
  <si>
    <t>Акт №61 2020.01.10</t>
  </si>
  <si>
    <t>3.4.8.4</t>
  </si>
  <si>
    <t xml:space="preserve">Наброс посторонних предметов на ВЛ. Следы перекрытия на проводах ВЛ.
Нарушение изоляции (воздушного промежутка). 
</t>
  </si>
  <si>
    <t>Удаление постороннего предмета с проводов ВЛ-10 кВ №8 «Степная».</t>
  </si>
  <si>
    <t>Немедленно.</t>
  </si>
  <si>
    <t>Н/Невин.2-секция</t>
  </si>
  <si>
    <t>Акт №62 2020.01.13</t>
  </si>
  <si>
    <t xml:space="preserve">Отключение (повреждение) в смежной электрической сети (отключение Т-2 110/10 кВ действием автоматических защитных устройств - ТО). </t>
  </si>
  <si>
    <t>Направить в ПАО «МРСК Северного Кавказа» Западные электрические сети письмо о предоставлении копии Акта расследования причины аварийного отключения на ПС Ново-Невинномысская.</t>
  </si>
  <si>
    <t>10.01.2020г.</t>
  </si>
  <si>
    <t>ИТОГО по внерегламентным отключениям за 4 квартал</t>
  </si>
  <si>
    <t>ИТОГО по внерегламентным отключениям за 2019 год</t>
  </si>
  <si>
    <t>2019 год</t>
  </si>
  <si>
    <t>Акционерное общество "Невинномысская электросетевая компания"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</si>
</sst>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h\,mm\,\ yyyy/mm/dd"/>
    <numFmt numFmtId="181" formatCode="[h]:mm:ss;@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Narrow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Arial Narrow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textRotation="90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10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14" fontId="10" fillId="0" borderId="11" xfId="0" applyNumberFormat="1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2" fontId="54" fillId="0" borderId="1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tabSelected="1" view="pageBreakPreview" zoomScale="70" zoomScaleNormal="40" zoomScaleSheetLayoutView="70" zoomScalePageLayoutView="25" workbookViewId="0" topLeftCell="A105">
      <selection activeCell="F122" sqref="F122"/>
    </sheetView>
  </sheetViews>
  <sheetFormatPr defaultColWidth="9.140625" defaultRowHeight="15"/>
  <cols>
    <col min="1" max="1" width="6.28125" style="1" customWidth="1"/>
    <col min="2" max="2" width="7.57421875" style="17" customWidth="1"/>
    <col min="3" max="3" width="6.8515625" style="1" customWidth="1"/>
    <col min="4" max="4" width="16.421875" style="1" customWidth="1"/>
    <col min="5" max="5" width="6.7109375" style="1" customWidth="1"/>
    <col min="6" max="6" width="18.140625" style="1" customWidth="1"/>
    <col min="7" max="7" width="17.00390625" style="1" customWidth="1"/>
    <col min="8" max="8" width="7.7109375" style="1" customWidth="1"/>
    <col min="9" max="9" width="8.7109375" style="1" customWidth="1"/>
    <col min="10" max="10" width="12.00390625" style="1" customWidth="1"/>
    <col min="11" max="11" width="10.7109375" style="1" customWidth="1"/>
    <col min="12" max="13" width="9.140625" style="1" customWidth="1"/>
    <col min="14" max="14" width="6.8515625" style="1" customWidth="1"/>
    <col min="15" max="15" width="44.00390625" style="1" customWidth="1"/>
    <col min="16" max="16" width="29.28125" style="1" customWidth="1"/>
    <col min="17" max="17" width="11.8515625" style="1" customWidth="1"/>
    <col min="18" max="18" width="38.57421875" style="1" customWidth="1"/>
    <col min="19" max="19" width="16.28125" style="1" customWidth="1"/>
    <col min="20" max="16384" width="9.140625" style="1" customWidth="1"/>
  </cols>
  <sheetData>
    <row r="1" spans="1:10" ht="12.75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5" ht="26.25" customHeight="1">
      <c r="A2" s="143" t="s">
        <v>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2" t="s">
        <v>541</v>
      </c>
    </row>
    <row r="3" spans="1:19" ht="12.75">
      <c r="A3" s="149" t="s">
        <v>542</v>
      </c>
      <c r="B3" s="149"/>
      <c r="C3" s="149"/>
      <c r="D3" s="149"/>
      <c r="E3" s="149"/>
      <c r="F3" s="149"/>
      <c r="G3" s="149"/>
      <c r="H3" s="149"/>
      <c r="I3" s="149"/>
      <c r="J3" s="149"/>
      <c r="K3" s="3"/>
      <c r="L3" s="3"/>
      <c r="M3" s="3"/>
      <c r="N3" s="3"/>
      <c r="O3" s="4"/>
      <c r="P3" s="4"/>
      <c r="Q3" s="4"/>
      <c r="R3" s="4"/>
      <c r="S3" s="4"/>
    </row>
    <row r="4" spans="1:14" ht="12.75">
      <c r="A4" s="150" t="s">
        <v>25</v>
      </c>
      <c r="B4" s="151"/>
      <c r="C4" s="151"/>
      <c r="D4" s="151"/>
      <c r="E4" s="151"/>
      <c r="F4" s="151"/>
      <c r="G4" s="151"/>
      <c r="H4" s="151"/>
      <c r="I4" s="151"/>
      <c r="J4" s="151"/>
      <c r="K4" s="5"/>
      <c r="L4" s="5"/>
      <c r="M4" s="5"/>
      <c r="N4" s="5"/>
    </row>
    <row r="5" spans="1:19" ht="21.75" customHeight="1">
      <c r="A5" s="153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 t="s">
        <v>1</v>
      </c>
      <c r="L5" s="153"/>
      <c r="M5" s="153"/>
      <c r="N5" s="153"/>
      <c r="O5" s="153"/>
      <c r="P5" s="153"/>
      <c r="Q5" s="153"/>
      <c r="R5" s="153"/>
      <c r="S5" s="153"/>
    </row>
    <row r="6" spans="1:19" ht="146.25" customHeight="1">
      <c r="A6" s="20" t="s">
        <v>3</v>
      </c>
      <c r="B6" s="6" t="s">
        <v>4</v>
      </c>
      <c r="C6" s="7" t="s">
        <v>27</v>
      </c>
      <c r="D6" s="6" t="s">
        <v>5</v>
      </c>
      <c r="E6" s="6" t="s">
        <v>6</v>
      </c>
      <c r="F6" s="7" t="s">
        <v>7</v>
      </c>
      <c r="G6" s="7" t="s">
        <v>8</v>
      </c>
      <c r="H6" s="6" t="s">
        <v>26</v>
      </c>
      <c r="I6" s="6" t="s">
        <v>9</v>
      </c>
      <c r="J6" s="8" t="s">
        <v>47</v>
      </c>
      <c r="K6" s="6" t="s">
        <v>10</v>
      </c>
      <c r="L6" s="7" t="s">
        <v>11</v>
      </c>
      <c r="M6" s="6" t="s">
        <v>12</v>
      </c>
      <c r="N6" s="6" t="s">
        <v>2</v>
      </c>
      <c r="O6" s="7" t="s">
        <v>52</v>
      </c>
      <c r="P6" s="7" t="s">
        <v>56</v>
      </c>
      <c r="Q6" s="7" t="s">
        <v>53</v>
      </c>
      <c r="R6" s="7" t="s">
        <v>54</v>
      </c>
      <c r="S6" s="7" t="s">
        <v>55</v>
      </c>
    </row>
    <row r="7" spans="1:19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</row>
    <row r="8" spans="1:19" ht="12.75">
      <c r="A8" s="154" t="s">
        <v>13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</row>
    <row r="9" spans="1:19" ht="101.25" customHeight="1">
      <c r="A9" s="25" t="s">
        <v>58</v>
      </c>
      <c r="B9" s="18" t="s">
        <v>28</v>
      </c>
      <c r="C9" s="18" t="s">
        <v>36</v>
      </c>
      <c r="D9" s="26" t="s">
        <v>59</v>
      </c>
      <c r="E9" s="18" t="s">
        <v>60</v>
      </c>
      <c r="F9" s="27">
        <v>43477.302083333336</v>
      </c>
      <c r="G9" s="27">
        <v>43477.34722222222</v>
      </c>
      <c r="H9" s="28" t="s">
        <v>30</v>
      </c>
      <c r="I9" s="29">
        <f>(G9-F9)*24</f>
        <v>1.0833333331975155</v>
      </c>
      <c r="J9" s="23">
        <v>217</v>
      </c>
      <c r="K9" s="30" t="s">
        <v>61</v>
      </c>
      <c r="L9" s="25" t="s">
        <v>41</v>
      </c>
      <c r="M9" s="25" t="s">
        <v>35</v>
      </c>
      <c r="N9" s="31">
        <v>0</v>
      </c>
      <c r="O9" s="14" t="s">
        <v>168</v>
      </c>
      <c r="P9" s="14" t="s">
        <v>111</v>
      </c>
      <c r="Q9" s="15" t="s">
        <v>112</v>
      </c>
      <c r="R9" s="14" t="s">
        <v>50</v>
      </c>
      <c r="S9" s="15" t="s">
        <v>113</v>
      </c>
    </row>
    <row r="10" spans="1:19" ht="90.75" customHeight="1">
      <c r="A10" s="25" t="s">
        <v>62</v>
      </c>
      <c r="B10" s="18" t="s">
        <v>28</v>
      </c>
      <c r="C10" s="18" t="s">
        <v>31</v>
      </c>
      <c r="D10" s="26" t="s">
        <v>63</v>
      </c>
      <c r="E10" s="18" t="s">
        <v>60</v>
      </c>
      <c r="F10" s="27">
        <v>43477.302083333336</v>
      </c>
      <c r="G10" s="27">
        <v>43477.32638888889</v>
      </c>
      <c r="H10" s="28" t="s">
        <v>30</v>
      </c>
      <c r="I10" s="29">
        <f>(G10-F10)*24</f>
        <v>0.5833333333139308</v>
      </c>
      <c r="J10" s="32">
        <v>322</v>
      </c>
      <c r="K10" s="30" t="s">
        <v>64</v>
      </c>
      <c r="L10" s="25" t="s">
        <v>33</v>
      </c>
      <c r="M10" s="25" t="s">
        <v>35</v>
      </c>
      <c r="N10" s="31">
        <v>1</v>
      </c>
      <c r="O10" s="14" t="s">
        <v>169</v>
      </c>
      <c r="P10" s="14" t="s">
        <v>48</v>
      </c>
      <c r="Q10" s="15" t="s">
        <v>112</v>
      </c>
      <c r="R10" s="14" t="s">
        <v>50</v>
      </c>
      <c r="S10" s="15" t="s">
        <v>114</v>
      </c>
    </row>
    <row r="11" spans="1:19" ht="141.75" customHeight="1">
      <c r="A11" s="25" t="s">
        <v>65</v>
      </c>
      <c r="B11" s="18" t="s">
        <v>28</v>
      </c>
      <c r="C11" s="18" t="s">
        <v>29</v>
      </c>
      <c r="D11" s="26" t="s">
        <v>66</v>
      </c>
      <c r="E11" s="18" t="s">
        <v>60</v>
      </c>
      <c r="F11" s="27">
        <v>43487.479166666664</v>
      </c>
      <c r="G11" s="27">
        <v>43487.708333333336</v>
      </c>
      <c r="H11" s="28" t="s">
        <v>30</v>
      </c>
      <c r="I11" s="29">
        <f>(G11-F11)*24</f>
        <v>5.500000000116415</v>
      </c>
      <c r="J11" s="32">
        <v>2200</v>
      </c>
      <c r="K11" s="30" t="s">
        <v>67</v>
      </c>
      <c r="L11" s="25" t="s">
        <v>68</v>
      </c>
      <c r="M11" s="25" t="s">
        <v>39</v>
      </c>
      <c r="N11" s="31">
        <v>1</v>
      </c>
      <c r="O11" s="14" t="s">
        <v>115</v>
      </c>
      <c r="P11" s="14" t="s">
        <v>116</v>
      </c>
      <c r="Q11" s="15" t="s">
        <v>117</v>
      </c>
      <c r="R11" s="14" t="s">
        <v>119</v>
      </c>
      <c r="S11" s="14" t="s">
        <v>118</v>
      </c>
    </row>
    <row r="12" spans="1:19" ht="129" customHeight="1">
      <c r="A12" s="25" t="s">
        <v>69</v>
      </c>
      <c r="B12" s="18" t="s">
        <v>28</v>
      </c>
      <c r="C12" s="18" t="s">
        <v>36</v>
      </c>
      <c r="D12" s="26" t="s">
        <v>70</v>
      </c>
      <c r="E12" s="18" t="s">
        <v>60</v>
      </c>
      <c r="F12" s="27">
        <v>43488.583333333336</v>
      </c>
      <c r="G12" s="27">
        <v>43488.635416666664</v>
      </c>
      <c r="H12" s="28" t="s">
        <v>30</v>
      </c>
      <c r="I12" s="29">
        <f>(G12-F12)*24</f>
        <v>1.2499999998835847</v>
      </c>
      <c r="J12" s="32">
        <v>954</v>
      </c>
      <c r="K12" s="30" t="s">
        <v>71</v>
      </c>
      <c r="L12" s="25" t="s">
        <v>34</v>
      </c>
      <c r="M12" s="25" t="s">
        <v>38</v>
      </c>
      <c r="N12" s="31">
        <v>0</v>
      </c>
      <c r="O12" s="14" t="s">
        <v>120</v>
      </c>
      <c r="P12" s="14" t="s">
        <v>121</v>
      </c>
      <c r="Q12" s="15" t="s">
        <v>122</v>
      </c>
      <c r="R12" s="14" t="s">
        <v>123</v>
      </c>
      <c r="S12" s="14" t="s">
        <v>124</v>
      </c>
    </row>
    <row r="13" spans="1:19" ht="12.75">
      <c r="A13" s="152" t="s">
        <v>45</v>
      </c>
      <c r="B13" s="152"/>
      <c r="C13" s="152"/>
      <c r="D13" s="152"/>
      <c r="E13" s="152"/>
      <c r="F13" s="152"/>
      <c r="G13" s="152"/>
      <c r="H13" s="10" t="s">
        <v>30</v>
      </c>
      <c r="I13" s="11">
        <f>SUMIF(H9:H12,"В",I9:I12)</f>
        <v>8.416666666511446</v>
      </c>
      <c r="J13" s="21">
        <f>SUM(J9:J12)</f>
        <v>3693</v>
      </c>
      <c r="K13" s="12" t="s">
        <v>72</v>
      </c>
      <c r="L13" s="12" t="s">
        <v>72</v>
      </c>
      <c r="M13" s="12" t="s">
        <v>72</v>
      </c>
      <c r="N13" s="13" t="s">
        <v>73</v>
      </c>
      <c r="O13" s="14"/>
      <c r="P13" s="14"/>
      <c r="Q13" s="15"/>
      <c r="R13" s="14"/>
      <c r="S13" s="15"/>
    </row>
    <row r="14" spans="1:19" ht="12.75">
      <c r="A14" s="16"/>
      <c r="B14" s="22"/>
      <c r="C14" s="16"/>
      <c r="D14" s="16"/>
      <c r="E14" s="16"/>
      <c r="F14" s="16"/>
      <c r="G14" s="16"/>
      <c r="H14" s="16"/>
      <c r="I14" s="16"/>
      <c r="J14" s="23"/>
      <c r="K14" s="16"/>
      <c r="L14" s="16"/>
      <c r="M14" s="16"/>
      <c r="N14" s="16"/>
      <c r="O14" s="18" t="s">
        <v>14</v>
      </c>
      <c r="P14" s="14"/>
      <c r="Q14" s="15"/>
      <c r="R14" s="14"/>
      <c r="S14" s="15"/>
    </row>
    <row r="15" spans="1:19" ht="39">
      <c r="A15" s="25" t="s">
        <v>74</v>
      </c>
      <c r="B15" s="18" t="s">
        <v>28</v>
      </c>
      <c r="C15" s="18" t="s">
        <v>29</v>
      </c>
      <c r="D15" s="26" t="s">
        <v>75</v>
      </c>
      <c r="E15" s="18" t="s">
        <v>76</v>
      </c>
      <c r="F15" s="27">
        <v>43504.07361111111</v>
      </c>
      <c r="G15" s="27">
        <v>43504.15277777778</v>
      </c>
      <c r="H15" s="28" t="s">
        <v>30</v>
      </c>
      <c r="I15" s="29">
        <f>(G15-F15)*24</f>
        <v>1.9000000000814907</v>
      </c>
      <c r="J15" s="32">
        <v>325</v>
      </c>
      <c r="K15" s="30" t="s">
        <v>77</v>
      </c>
      <c r="L15" s="25" t="s">
        <v>33</v>
      </c>
      <c r="M15" s="25" t="s">
        <v>35</v>
      </c>
      <c r="N15" s="31">
        <v>1</v>
      </c>
      <c r="O15" s="14" t="s">
        <v>125</v>
      </c>
      <c r="P15" s="14" t="s">
        <v>126</v>
      </c>
      <c r="Q15" s="15" t="s">
        <v>51</v>
      </c>
      <c r="R15" s="14" t="s">
        <v>127</v>
      </c>
      <c r="S15" s="15" t="s">
        <v>128</v>
      </c>
    </row>
    <row r="16" spans="1:19" ht="200.25" customHeight="1">
      <c r="A16" s="25" t="s">
        <v>78</v>
      </c>
      <c r="B16" s="18" t="s">
        <v>28</v>
      </c>
      <c r="C16" s="18" t="s">
        <v>36</v>
      </c>
      <c r="D16" s="26" t="s">
        <v>79</v>
      </c>
      <c r="E16" s="18" t="s">
        <v>60</v>
      </c>
      <c r="F16" s="27">
        <v>43505.47638888889</v>
      </c>
      <c r="G16" s="27">
        <v>43505.490277777775</v>
      </c>
      <c r="H16" s="28" t="s">
        <v>30</v>
      </c>
      <c r="I16" s="29">
        <f>(G16-F16)*24</f>
        <v>0.33333333319751546</v>
      </c>
      <c r="J16" s="32">
        <v>327</v>
      </c>
      <c r="K16" s="30" t="s">
        <v>80</v>
      </c>
      <c r="L16" s="30" t="s">
        <v>81</v>
      </c>
      <c r="M16" s="25" t="s">
        <v>38</v>
      </c>
      <c r="N16" s="31">
        <v>0</v>
      </c>
      <c r="O16" s="14" t="s">
        <v>131</v>
      </c>
      <c r="P16" s="14" t="s">
        <v>130</v>
      </c>
      <c r="Q16" s="15" t="s">
        <v>129</v>
      </c>
      <c r="R16" s="14" t="s">
        <v>132</v>
      </c>
      <c r="S16" s="15" t="s">
        <v>129</v>
      </c>
    </row>
    <row r="17" spans="1:19" ht="102" customHeight="1">
      <c r="A17" s="25" t="s">
        <v>37</v>
      </c>
      <c r="B17" s="18" t="s">
        <v>28</v>
      </c>
      <c r="C17" s="18" t="s">
        <v>31</v>
      </c>
      <c r="D17" s="26" t="s">
        <v>82</v>
      </c>
      <c r="E17" s="18" t="s">
        <v>76</v>
      </c>
      <c r="F17" s="27">
        <v>43507.623611111114</v>
      </c>
      <c r="G17" s="27">
        <v>43507.64375</v>
      </c>
      <c r="H17" s="28" t="s">
        <v>30</v>
      </c>
      <c r="I17" s="29">
        <f>(G17-F17)*24</f>
        <v>0.48333333333721384</v>
      </c>
      <c r="J17" s="23">
        <v>290</v>
      </c>
      <c r="K17" s="30" t="s">
        <v>83</v>
      </c>
      <c r="L17" s="25" t="s">
        <v>68</v>
      </c>
      <c r="M17" s="25" t="s">
        <v>84</v>
      </c>
      <c r="N17" s="31">
        <v>1</v>
      </c>
      <c r="O17" s="14" t="s">
        <v>133</v>
      </c>
      <c r="P17" s="14" t="s">
        <v>134</v>
      </c>
      <c r="Q17" s="14" t="s">
        <v>135</v>
      </c>
      <c r="R17" s="14" t="s">
        <v>136</v>
      </c>
      <c r="S17" s="14" t="s">
        <v>137</v>
      </c>
    </row>
    <row r="18" spans="1:19" ht="93" customHeight="1">
      <c r="A18" s="25" t="s">
        <v>85</v>
      </c>
      <c r="B18" s="18" t="s">
        <v>28</v>
      </c>
      <c r="C18" s="18" t="s">
        <v>36</v>
      </c>
      <c r="D18" s="26" t="s">
        <v>86</v>
      </c>
      <c r="E18" s="18" t="s">
        <v>60</v>
      </c>
      <c r="F18" s="27">
        <v>43522.51597222222</v>
      </c>
      <c r="G18" s="27">
        <v>43522.63611111111</v>
      </c>
      <c r="H18" s="28" t="s">
        <v>30</v>
      </c>
      <c r="I18" s="29">
        <f>(G18-F18)*24</f>
        <v>2.8833333333022892</v>
      </c>
      <c r="J18" s="32">
        <v>793</v>
      </c>
      <c r="K18" s="30" t="s">
        <v>87</v>
      </c>
      <c r="L18" s="25" t="s">
        <v>33</v>
      </c>
      <c r="M18" s="25" t="s">
        <v>35</v>
      </c>
      <c r="N18" s="31">
        <v>1</v>
      </c>
      <c r="O18" s="14" t="s">
        <v>138</v>
      </c>
      <c r="P18" s="14" t="s">
        <v>48</v>
      </c>
      <c r="Q18" s="15" t="s">
        <v>139</v>
      </c>
      <c r="R18" s="14" t="s">
        <v>49</v>
      </c>
      <c r="S18" s="15" t="s">
        <v>140</v>
      </c>
    </row>
    <row r="19" spans="1:19" ht="115.5" customHeight="1">
      <c r="A19" s="25" t="s">
        <v>88</v>
      </c>
      <c r="B19" s="18" t="s">
        <v>28</v>
      </c>
      <c r="C19" s="18" t="s">
        <v>36</v>
      </c>
      <c r="D19" s="26" t="s">
        <v>89</v>
      </c>
      <c r="E19" s="18" t="s">
        <v>60</v>
      </c>
      <c r="F19" s="27">
        <v>43522.51597222222</v>
      </c>
      <c r="G19" s="27">
        <v>43522.54375</v>
      </c>
      <c r="H19" s="28" t="s">
        <v>30</v>
      </c>
      <c r="I19" s="29">
        <f>(G19-F19)*24</f>
        <v>0.6666666665696539</v>
      </c>
      <c r="J19" s="32">
        <v>439</v>
      </c>
      <c r="K19" s="30" t="s">
        <v>87</v>
      </c>
      <c r="L19" s="25" t="s">
        <v>33</v>
      </c>
      <c r="M19" s="25" t="s">
        <v>35</v>
      </c>
      <c r="N19" s="31">
        <v>1</v>
      </c>
      <c r="O19" s="14" t="s">
        <v>138</v>
      </c>
      <c r="P19" s="14" t="s">
        <v>48</v>
      </c>
      <c r="Q19" s="15" t="s">
        <v>139</v>
      </c>
      <c r="R19" s="14" t="s">
        <v>49</v>
      </c>
      <c r="S19" s="15" t="s">
        <v>140</v>
      </c>
    </row>
    <row r="20" spans="1:19" ht="12.75">
      <c r="A20" s="152" t="s">
        <v>45</v>
      </c>
      <c r="B20" s="152"/>
      <c r="C20" s="152"/>
      <c r="D20" s="152"/>
      <c r="E20" s="152"/>
      <c r="F20" s="152"/>
      <c r="G20" s="152"/>
      <c r="H20" s="10" t="s">
        <v>30</v>
      </c>
      <c r="I20" s="11">
        <f>SUMIF(H15:H19,"В",I15:I19)</f>
        <v>6.266666666488163</v>
      </c>
      <c r="J20" s="21">
        <f>SUM(J15:J19)</f>
        <v>2174</v>
      </c>
      <c r="K20" s="12" t="s">
        <v>72</v>
      </c>
      <c r="L20" s="12" t="s">
        <v>72</v>
      </c>
      <c r="M20" s="12" t="s">
        <v>72</v>
      </c>
      <c r="N20" s="13" t="s">
        <v>73</v>
      </c>
      <c r="O20" s="14"/>
      <c r="P20" s="14"/>
      <c r="Q20" s="15"/>
      <c r="R20" s="14"/>
      <c r="S20" s="15"/>
    </row>
    <row r="21" spans="1:19" ht="12.75">
      <c r="A21" s="16"/>
      <c r="B21" s="22"/>
      <c r="C21" s="16"/>
      <c r="D21" s="16"/>
      <c r="E21" s="16"/>
      <c r="F21" s="16"/>
      <c r="G21" s="16"/>
      <c r="H21" s="16"/>
      <c r="I21" s="16"/>
      <c r="J21" s="23"/>
      <c r="K21" s="16"/>
      <c r="L21" s="16"/>
      <c r="M21" s="16"/>
      <c r="N21" s="16"/>
      <c r="O21" s="18" t="s">
        <v>44</v>
      </c>
      <c r="P21" s="14"/>
      <c r="Q21" s="15"/>
      <c r="R21" s="14"/>
      <c r="S21" s="15"/>
    </row>
    <row r="22" spans="1:19" ht="26.25" customHeight="1">
      <c r="A22" s="25" t="s">
        <v>40</v>
      </c>
      <c r="B22" s="18" t="s">
        <v>28</v>
      </c>
      <c r="C22" s="18" t="s">
        <v>32</v>
      </c>
      <c r="D22" s="26" t="s">
        <v>90</v>
      </c>
      <c r="E22" s="18" t="s">
        <v>91</v>
      </c>
      <c r="F22" s="27">
        <v>43539.42361111111</v>
      </c>
      <c r="G22" s="27">
        <v>43539.48611111111</v>
      </c>
      <c r="H22" s="28" t="s">
        <v>30</v>
      </c>
      <c r="I22" s="29">
        <f aca="true" t="shared" si="0" ref="I22:I27">(G22-F22)*24</f>
        <v>1.5</v>
      </c>
      <c r="J22" s="32">
        <v>1116</v>
      </c>
      <c r="K22" s="30" t="s">
        <v>103</v>
      </c>
      <c r="L22" s="25" t="s">
        <v>43</v>
      </c>
      <c r="M22" s="25"/>
      <c r="N22" s="31">
        <v>0</v>
      </c>
      <c r="O22" s="14" t="s">
        <v>141</v>
      </c>
      <c r="P22" s="14" t="s">
        <v>142</v>
      </c>
      <c r="Q22" s="15" t="s">
        <v>143</v>
      </c>
      <c r="R22" s="14" t="s">
        <v>144</v>
      </c>
      <c r="S22" s="15" t="s">
        <v>143</v>
      </c>
    </row>
    <row r="23" spans="1:19" ht="99.75" customHeight="1">
      <c r="A23" s="25" t="s">
        <v>92</v>
      </c>
      <c r="B23" s="18" t="s">
        <v>28</v>
      </c>
      <c r="C23" s="18" t="s">
        <v>31</v>
      </c>
      <c r="D23" s="26" t="s">
        <v>93</v>
      </c>
      <c r="E23" s="18" t="s">
        <v>94</v>
      </c>
      <c r="F23" s="27">
        <v>43543.375</v>
      </c>
      <c r="G23" s="27">
        <v>43543.555555555555</v>
      </c>
      <c r="H23" s="28" t="s">
        <v>30</v>
      </c>
      <c r="I23" s="29">
        <f t="shared" si="0"/>
        <v>4.333333333313931</v>
      </c>
      <c r="J23" s="23">
        <v>615</v>
      </c>
      <c r="K23" s="30" t="s">
        <v>104</v>
      </c>
      <c r="L23" s="25" t="s">
        <v>105</v>
      </c>
      <c r="M23" s="25" t="s">
        <v>35</v>
      </c>
      <c r="N23" s="31">
        <v>0</v>
      </c>
      <c r="O23" s="14" t="s">
        <v>145</v>
      </c>
      <c r="P23" s="14" t="s">
        <v>146</v>
      </c>
      <c r="Q23" s="15" t="s">
        <v>147</v>
      </c>
      <c r="R23" s="14" t="s">
        <v>148</v>
      </c>
      <c r="S23" s="14" t="s">
        <v>149</v>
      </c>
    </row>
    <row r="24" spans="1:19" ht="90.75" customHeight="1">
      <c r="A24" s="25" t="s">
        <v>95</v>
      </c>
      <c r="B24" s="18" t="s">
        <v>28</v>
      </c>
      <c r="C24" s="18" t="s">
        <v>36</v>
      </c>
      <c r="D24" s="26" t="s">
        <v>96</v>
      </c>
      <c r="E24" s="18" t="s">
        <v>94</v>
      </c>
      <c r="F24" s="27">
        <v>43543.94652777778</v>
      </c>
      <c r="G24" s="27">
        <v>43544.038194444445</v>
      </c>
      <c r="H24" s="28" t="s">
        <v>30</v>
      </c>
      <c r="I24" s="29">
        <f t="shared" si="0"/>
        <v>2.2000000000116415</v>
      </c>
      <c r="J24" s="23">
        <v>914</v>
      </c>
      <c r="K24" s="30" t="s">
        <v>106</v>
      </c>
      <c r="L24" s="25" t="s">
        <v>33</v>
      </c>
      <c r="M24" s="25" t="s">
        <v>39</v>
      </c>
      <c r="N24" s="31">
        <v>1</v>
      </c>
      <c r="O24" s="14" t="s">
        <v>150</v>
      </c>
      <c r="P24" s="14" t="s">
        <v>151</v>
      </c>
      <c r="Q24" s="15" t="s">
        <v>152</v>
      </c>
      <c r="R24" s="14" t="s">
        <v>153</v>
      </c>
      <c r="S24" s="15" t="s">
        <v>154</v>
      </c>
    </row>
    <row r="25" spans="1:19" ht="226.5" customHeight="1">
      <c r="A25" s="25" t="s">
        <v>97</v>
      </c>
      <c r="B25" s="18" t="s">
        <v>28</v>
      </c>
      <c r="C25" s="18" t="s">
        <v>36</v>
      </c>
      <c r="D25" s="26" t="s">
        <v>98</v>
      </c>
      <c r="E25" s="18" t="s">
        <v>94</v>
      </c>
      <c r="F25" s="27">
        <v>43543.98263888889</v>
      </c>
      <c r="G25" s="27">
        <v>43544.08194444444</v>
      </c>
      <c r="H25" s="28" t="s">
        <v>30</v>
      </c>
      <c r="I25" s="29">
        <f t="shared" si="0"/>
        <v>2.3833333332440816</v>
      </c>
      <c r="J25" s="32">
        <v>702</v>
      </c>
      <c r="K25" s="30" t="s">
        <v>107</v>
      </c>
      <c r="L25" s="25" t="s">
        <v>34</v>
      </c>
      <c r="M25" s="25" t="s">
        <v>38</v>
      </c>
      <c r="N25" s="31">
        <v>0</v>
      </c>
      <c r="O25" s="14" t="s">
        <v>155</v>
      </c>
      <c r="P25" s="14" t="s">
        <v>156</v>
      </c>
      <c r="Q25" s="15" t="s">
        <v>157</v>
      </c>
      <c r="R25" s="14" t="s">
        <v>158</v>
      </c>
      <c r="S25" s="14" t="s">
        <v>159</v>
      </c>
    </row>
    <row r="26" spans="1:19" ht="126.75" customHeight="1">
      <c r="A26" s="25" t="s">
        <v>42</v>
      </c>
      <c r="B26" s="18" t="s">
        <v>28</v>
      </c>
      <c r="C26" s="18" t="s">
        <v>36</v>
      </c>
      <c r="D26" s="26" t="s">
        <v>99</v>
      </c>
      <c r="E26" s="18" t="s">
        <v>100</v>
      </c>
      <c r="F26" s="27">
        <v>43545.96527777778</v>
      </c>
      <c r="G26" s="27">
        <v>43546.441666666666</v>
      </c>
      <c r="H26" s="28" t="s">
        <v>30</v>
      </c>
      <c r="I26" s="29">
        <f t="shared" si="0"/>
        <v>11.43333333323244</v>
      </c>
      <c r="J26" s="32">
        <v>290</v>
      </c>
      <c r="K26" s="30" t="s">
        <v>108</v>
      </c>
      <c r="L26" s="25" t="s">
        <v>33</v>
      </c>
      <c r="M26" s="25" t="s">
        <v>109</v>
      </c>
      <c r="N26" s="31">
        <v>1</v>
      </c>
      <c r="O26" s="14" t="s">
        <v>164</v>
      </c>
      <c r="P26" s="14" t="s">
        <v>165</v>
      </c>
      <c r="Q26" s="14" t="s">
        <v>152</v>
      </c>
      <c r="R26" s="33" t="s">
        <v>166</v>
      </c>
      <c r="S26" s="14" t="s">
        <v>167</v>
      </c>
    </row>
    <row r="27" spans="1:19" ht="90" customHeight="1">
      <c r="A27" s="25" t="s">
        <v>101</v>
      </c>
      <c r="B27" s="18" t="s">
        <v>28</v>
      </c>
      <c r="C27" s="18" t="s">
        <v>36</v>
      </c>
      <c r="D27" s="26" t="s">
        <v>102</v>
      </c>
      <c r="E27" s="18" t="s">
        <v>91</v>
      </c>
      <c r="F27" s="27">
        <v>43552.399305555555</v>
      </c>
      <c r="G27" s="27">
        <v>43552.42361111111</v>
      </c>
      <c r="H27" s="28" t="s">
        <v>30</v>
      </c>
      <c r="I27" s="29">
        <f t="shared" si="0"/>
        <v>0.5833333333139308</v>
      </c>
      <c r="J27" s="32">
        <v>239</v>
      </c>
      <c r="K27" s="30" t="s">
        <v>110</v>
      </c>
      <c r="L27" s="25" t="s">
        <v>34</v>
      </c>
      <c r="M27" s="25" t="s">
        <v>38</v>
      </c>
      <c r="N27" s="31">
        <v>0</v>
      </c>
      <c r="O27" s="14" t="s">
        <v>163</v>
      </c>
      <c r="P27" s="14" t="s">
        <v>121</v>
      </c>
      <c r="Q27" s="15" t="s">
        <v>160</v>
      </c>
      <c r="R27" s="14" t="s">
        <v>162</v>
      </c>
      <c r="S27" s="14" t="s">
        <v>161</v>
      </c>
    </row>
    <row r="28" spans="1:19" ht="12.75">
      <c r="A28" s="152" t="s">
        <v>45</v>
      </c>
      <c r="B28" s="152"/>
      <c r="C28" s="152"/>
      <c r="D28" s="152"/>
      <c r="E28" s="152"/>
      <c r="F28" s="152"/>
      <c r="G28" s="152"/>
      <c r="H28" s="10" t="s">
        <v>30</v>
      </c>
      <c r="I28" s="11">
        <f>SUMIF(H22:H27,"В",I22:I27)</f>
        <v>22.433333333116025</v>
      </c>
      <c r="J28" s="24">
        <f>SUM(J22:J27)</f>
        <v>3876</v>
      </c>
      <c r="K28" s="12" t="s">
        <v>72</v>
      </c>
      <c r="L28" s="12" t="s">
        <v>72</v>
      </c>
      <c r="M28" s="12" t="s">
        <v>72</v>
      </c>
      <c r="N28" s="13" t="s">
        <v>73</v>
      </c>
      <c r="O28" s="16"/>
      <c r="P28" s="16"/>
      <c r="Q28" s="16"/>
      <c r="R28" s="16"/>
      <c r="S28" s="16"/>
    </row>
    <row r="29" spans="1:19" ht="12.75">
      <c r="A29" s="19"/>
      <c r="B29" s="19"/>
      <c r="C29" s="19"/>
      <c r="D29" s="19"/>
      <c r="E29" s="19"/>
      <c r="F29" s="19"/>
      <c r="G29" s="19"/>
      <c r="H29" s="10"/>
      <c r="I29" s="11"/>
      <c r="J29" s="23"/>
      <c r="K29" s="12"/>
      <c r="L29" s="12"/>
      <c r="M29" s="12"/>
      <c r="N29" s="13"/>
      <c r="O29" s="16"/>
      <c r="P29" s="16"/>
      <c r="Q29" s="16"/>
      <c r="R29" s="16"/>
      <c r="S29" s="16"/>
    </row>
    <row r="30" spans="1:19" ht="12.75">
      <c r="A30" s="152" t="s">
        <v>46</v>
      </c>
      <c r="B30" s="152"/>
      <c r="C30" s="152"/>
      <c r="D30" s="152"/>
      <c r="E30" s="152"/>
      <c r="F30" s="152"/>
      <c r="G30" s="152"/>
      <c r="H30" s="10" t="s">
        <v>30</v>
      </c>
      <c r="I30" s="11">
        <f>I28+I20+I13</f>
        <v>37.116666666115634</v>
      </c>
      <c r="J30" s="21">
        <f>J28+J20+J13</f>
        <v>9743</v>
      </c>
      <c r="K30" s="12" t="s">
        <v>72</v>
      </c>
      <c r="L30" s="12" t="s">
        <v>72</v>
      </c>
      <c r="M30" s="12" t="s">
        <v>72</v>
      </c>
      <c r="N30" s="13" t="s">
        <v>73</v>
      </c>
      <c r="O30" s="16"/>
      <c r="P30" s="16"/>
      <c r="Q30" s="16"/>
      <c r="R30" s="16"/>
      <c r="S30" s="16"/>
    </row>
    <row r="31" spans="1:19" s="35" customFormat="1" ht="15">
      <c r="A31" s="144" t="s">
        <v>16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36"/>
      <c r="P31" s="36"/>
      <c r="Q31" s="36"/>
      <c r="R31" s="36"/>
      <c r="S31" s="36"/>
    </row>
    <row r="32" spans="1:19" s="47" customFormat="1" ht="103.5" customHeight="1">
      <c r="A32" s="37" t="s">
        <v>170</v>
      </c>
      <c r="B32" s="38" t="s">
        <v>28</v>
      </c>
      <c r="C32" s="38" t="s">
        <v>31</v>
      </c>
      <c r="D32" s="39" t="s">
        <v>171</v>
      </c>
      <c r="E32" s="38" t="s">
        <v>91</v>
      </c>
      <c r="F32" s="40">
        <v>43557.813888888886</v>
      </c>
      <c r="G32" s="40">
        <v>43557.825</v>
      </c>
      <c r="H32" s="41" t="s">
        <v>30</v>
      </c>
      <c r="I32" s="42">
        <f aca="true" t="shared" si="1" ref="I32:I39">(G32-F32)*24</f>
        <v>0.26666666666278616</v>
      </c>
      <c r="J32" s="43">
        <v>42</v>
      </c>
      <c r="K32" s="44" t="s">
        <v>172</v>
      </c>
      <c r="L32" s="37" t="s">
        <v>41</v>
      </c>
      <c r="M32" s="37" t="s">
        <v>35</v>
      </c>
      <c r="N32" s="45">
        <v>0</v>
      </c>
      <c r="O32" s="46" t="s">
        <v>173</v>
      </c>
      <c r="P32" s="46" t="s">
        <v>174</v>
      </c>
      <c r="Q32" s="46" t="s">
        <v>51</v>
      </c>
      <c r="R32" s="46" t="s">
        <v>175</v>
      </c>
      <c r="S32" s="46" t="s">
        <v>176</v>
      </c>
    </row>
    <row r="33" spans="1:19" s="47" customFormat="1" ht="63" customHeight="1">
      <c r="A33" s="37" t="s">
        <v>177</v>
      </c>
      <c r="B33" s="38" t="s">
        <v>28</v>
      </c>
      <c r="C33" s="38" t="s">
        <v>178</v>
      </c>
      <c r="D33" s="39" t="s">
        <v>179</v>
      </c>
      <c r="E33" s="38">
        <v>110</v>
      </c>
      <c r="F33" s="40">
        <v>43560.58819444444</v>
      </c>
      <c r="G33" s="40">
        <v>43560.62291666667</v>
      </c>
      <c r="H33" s="41" t="s">
        <v>30</v>
      </c>
      <c r="I33" s="42">
        <f t="shared" si="1"/>
        <v>0.8333333334303461</v>
      </c>
      <c r="J33" s="43">
        <v>3916</v>
      </c>
      <c r="K33" s="44" t="s">
        <v>180</v>
      </c>
      <c r="L33" s="37" t="s">
        <v>43</v>
      </c>
      <c r="M33" s="37"/>
      <c r="N33" s="45">
        <v>0</v>
      </c>
      <c r="O33" s="46" t="s">
        <v>181</v>
      </c>
      <c r="P33" s="46" t="s">
        <v>182</v>
      </c>
      <c r="Q33" s="46" t="s">
        <v>51</v>
      </c>
      <c r="R33" s="46" t="s">
        <v>183</v>
      </c>
      <c r="S33" s="46" t="s">
        <v>184</v>
      </c>
    </row>
    <row r="34" spans="1:19" s="47" customFormat="1" ht="64.5" customHeight="1">
      <c r="A34" s="37" t="s">
        <v>185</v>
      </c>
      <c r="B34" s="38" t="s">
        <v>28</v>
      </c>
      <c r="C34" s="38" t="s">
        <v>178</v>
      </c>
      <c r="D34" s="39" t="s">
        <v>179</v>
      </c>
      <c r="E34" s="38">
        <v>110</v>
      </c>
      <c r="F34" s="40">
        <v>43561.12847222222</v>
      </c>
      <c r="G34" s="40">
        <v>43561.163194444445</v>
      </c>
      <c r="H34" s="41" t="s">
        <v>30</v>
      </c>
      <c r="I34" s="42">
        <f>(G34-F34)*24</f>
        <v>0.8333333334303461</v>
      </c>
      <c r="J34" s="43">
        <v>2025</v>
      </c>
      <c r="K34" s="44" t="s">
        <v>186</v>
      </c>
      <c r="L34" s="37" t="s">
        <v>43</v>
      </c>
      <c r="M34" s="37"/>
      <c r="N34" s="45">
        <v>0</v>
      </c>
      <c r="O34" s="46" t="s">
        <v>181</v>
      </c>
      <c r="P34" s="46" t="s">
        <v>182</v>
      </c>
      <c r="Q34" s="46" t="s">
        <v>51</v>
      </c>
      <c r="R34" s="46" t="s">
        <v>183</v>
      </c>
      <c r="S34" s="46" t="s">
        <v>184</v>
      </c>
    </row>
    <row r="35" spans="1:19" s="47" customFormat="1" ht="191.25" customHeight="1">
      <c r="A35" s="37" t="s">
        <v>187</v>
      </c>
      <c r="B35" s="38" t="s">
        <v>28</v>
      </c>
      <c r="C35" s="38" t="s">
        <v>36</v>
      </c>
      <c r="D35" s="39" t="s">
        <v>188</v>
      </c>
      <c r="E35" s="38" t="s">
        <v>91</v>
      </c>
      <c r="F35" s="40">
        <v>43572.40972222222</v>
      </c>
      <c r="G35" s="40">
        <v>43572.45138888889</v>
      </c>
      <c r="H35" s="41" t="s">
        <v>30</v>
      </c>
      <c r="I35" s="42">
        <f t="shared" si="1"/>
        <v>1.0000000001164153</v>
      </c>
      <c r="J35" s="43">
        <v>651</v>
      </c>
      <c r="K35" s="44" t="s">
        <v>189</v>
      </c>
      <c r="L35" s="44" t="s">
        <v>81</v>
      </c>
      <c r="M35" s="44" t="s">
        <v>38</v>
      </c>
      <c r="N35" s="45">
        <v>0</v>
      </c>
      <c r="O35" s="46" t="s">
        <v>190</v>
      </c>
      <c r="P35" s="46" t="s">
        <v>191</v>
      </c>
      <c r="Q35" s="46" t="s">
        <v>147</v>
      </c>
      <c r="R35" s="46" t="s">
        <v>162</v>
      </c>
      <c r="S35" s="46" t="s">
        <v>192</v>
      </c>
    </row>
    <row r="36" spans="1:19" s="47" customFormat="1" ht="288.75" customHeight="1">
      <c r="A36" s="37" t="s">
        <v>193</v>
      </c>
      <c r="B36" s="38" t="s">
        <v>28</v>
      </c>
      <c r="C36" s="38" t="s">
        <v>36</v>
      </c>
      <c r="D36" s="39" t="s">
        <v>194</v>
      </c>
      <c r="E36" s="38" t="s">
        <v>91</v>
      </c>
      <c r="F36" s="40">
        <v>43575.7625</v>
      </c>
      <c r="G36" s="40">
        <v>43575.791666666664</v>
      </c>
      <c r="H36" s="41" t="s">
        <v>30</v>
      </c>
      <c r="I36" s="42">
        <f t="shared" si="1"/>
        <v>0.7000000000116415</v>
      </c>
      <c r="J36" s="43">
        <v>595</v>
      </c>
      <c r="K36" s="44" t="s">
        <v>195</v>
      </c>
      <c r="L36" s="37" t="s">
        <v>34</v>
      </c>
      <c r="M36" s="44" t="s">
        <v>38</v>
      </c>
      <c r="N36" s="45">
        <v>0</v>
      </c>
      <c r="O36" s="46" t="s">
        <v>196</v>
      </c>
      <c r="P36" s="46" t="s">
        <v>48</v>
      </c>
      <c r="Q36" s="46" t="s">
        <v>197</v>
      </c>
      <c r="R36" s="46" t="s">
        <v>198</v>
      </c>
      <c r="S36" s="46" t="s">
        <v>199</v>
      </c>
    </row>
    <row r="37" spans="1:19" s="47" customFormat="1" ht="162" customHeight="1">
      <c r="A37" s="37" t="s">
        <v>200</v>
      </c>
      <c r="B37" s="38" t="s">
        <v>28</v>
      </c>
      <c r="C37" s="38" t="s">
        <v>36</v>
      </c>
      <c r="D37" s="39" t="s">
        <v>201</v>
      </c>
      <c r="E37" s="38" t="s">
        <v>91</v>
      </c>
      <c r="F37" s="40">
        <v>43576.67847222222</v>
      </c>
      <c r="G37" s="40">
        <v>43576.725694444445</v>
      </c>
      <c r="H37" s="41" t="s">
        <v>30</v>
      </c>
      <c r="I37" s="42">
        <f t="shared" si="1"/>
        <v>1.133333333360497</v>
      </c>
      <c r="J37" s="43">
        <v>166</v>
      </c>
      <c r="K37" s="44" t="s">
        <v>202</v>
      </c>
      <c r="L37" s="37" t="s">
        <v>34</v>
      </c>
      <c r="M37" s="44" t="s">
        <v>38</v>
      </c>
      <c r="N37" s="45">
        <v>0</v>
      </c>
      <c r="O37" s="46" t="s">
        <v>203</v>
      </c>
      <c r="P37" s="46" t="s">
        <v>204</v>
      </c>
      <c r="Q37" s="46" t="s">
        <v>197</v>
      </c>
      <c r="R37" s="46" t="s">
        <v>162</v>
      </c>
      <c r="S37" s="46" t="s">
        <v>205</v>
      </c>
    </row>
    <row r="38" spans="1:19" s="47" customFormat="1" ht="90" customHeight="1">
      <c r="A38" s="37" t="s">
        <v>206</v>
      </c>
      <c r="B38" s="38" t="s">
        <v>28</v>
      </c>
      <c r="C38" s="38" t="s">
        <v>36</v>
      </c>
      <c r="D38" s="39" t="s">
        <v>207</v>
      </c>
      <c r="E38" s="38" t="s">
        <v>91</v>
      </c>
      <c r="F38" s="40">
        <v>43579.98819444444</v>
      </c>
      <c r="G38" s="40">
        <v>43580.020833333336</v>
      </c>
      <c r="H38" s="41" t="s">
        <v>30</v>
      </c>
      <c r="I38" s="42">
        <f t="shared" si="1"/>
        <v>0.7833333334419876</v>
      </c>
      <c r="J38" s="43">
        <v>399</v>
      </c>
      <c r="K38" s="44" t="s">
        <v>208</v>
      </c>
      <c r="L38" s="37" t="s">
        <v>33</v>
      </c>
      <c r="M38" s="37" t="s">
        <v>35</v>
      </c>
      <c r="N38" s="45">
        <v>1</v>
      </c>
      <c r="O38" s="46" t="s">
        <v>209</v>
      </c>
      <c r="P38" s="46" t="s">
        <v>48</v>
      </c>
      <c r="Q38" s="46" t="s">
        <v>210</v>
      </c>
      <c r="R38" s="46" t="s">
        <v>49</v>
      </c>
      <c r="S38" s="46" t="s">
        <v>147</v>
      </c>
    </row>
    <row r="39" spans="1:19" s="47" customFormat="1" ht="78.75">
      <c r="A39" s="37" t="s">
        <v>211</v>
      </c>
      <c r="B39" s="38" t="s">
        <v>28</v>
      </c>
      <c r="C39" s="38" t="s">
        <v>36</v>
      </c>
      <c r="D39" s="39" t="s">
        <v>212</v>
      </c>
      <c r="E39" s="38" t="s">
        <v>94</v>
      </c>
      <c r="F39" s="40">
        <v>43581.086805555555</v>
      </c>
      <c r="G39" s="40">
        <v>43581.143055555556</v>
      </c>
      <c r="H39" s="41" t="s">
        <v>30</v>
      </c>
      <c r="I39" s="42">
        <f t="shared" si="1"/>
        <v>1.3500000000349246</v>
      </c>
      <c r="J39" s="43">
        <v>585</v>
      </c>
      <c r="K39" s="44" t="s">
        <v>213</v>
      </c>
      <c r="L39" s="37" t="s">
        <v>33</v>
      </c>
      <c r="M39" s="37" t="s">
        <v>35</v>
      </c>
      <c r="N39" s="45">
        <v>1</v>
      </c>
      <c r="O39" s="46" t="s">
        <v>214</v>
      </c>
      <c r="P39" s="46" t="s">
        <v>151</v>
      </c>
      <c r="Q39" s="46" t="s">
        <v>147</v>
      </c>
      <c r="R39" s="46" t="s">
        <v>153</v>
      </c>
      <c r="S39" s="46" t="s">
        <v>215</v>
      </c>
    </row>
    <row r="40" spans="1:19" s="35" customFormat="1" ht="15">
      <c r="A40" s="145" t="s">
        <v>45</v>
      </c>
      <c r="B40" s="145"/>
      <c r="C40" s="145"/>
      <c r="D40" s="145"/>
      <c r="E40" s="145"/>
      <c r="F40" s="145"/>
      <c r="G40" s="145"/>
      <c r="H40" s="48" t="s">
        <v>30</v>
      </c>
      <c r="I40" s="49">
        <f>SUMIF(H32:H39,"В",I32:I39)</f>
        <v>6.900000000488944</v>
      </c>
      <c r="J40" s="48">
        <f>SUM(J32:J39)</f>
        <v>8379</v>
      </c>
      <c r="K40" s="50"/>
      <c r="L40" s="50"/>
      <c r="M40" s="50"/>
      <c r="N40" s="51" t="s">
        <v>73</v>
      </c>
      <c r="O40" s="52"/>
      <c r="P40" s="36"/>
      <c r="Q40" s="36"/>
      <c r="R40" s="53"/>
      <c r="S40" s="54"/>
    </row>
    <row r="41" spans="1:19" s="35" customFormat="1" ht="15">
      <c r="A41" s="144" t="s">
        <v>17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52"/>
      <c r="P41" s="36"/>
      <c r="Q41" s="36"/>
      <c r="R41" s="36"/>
      <c r="S41" s="36"/>
    </row>
    <row r="42" spans="1:19" s="35" customFormat="1" ht="135" customHeight="1">
      <c r="A42" s="37" t="s">
        <v>216</v>
      </c>
      <c r="B42" s="38" t="s">
        <v>28</v>
      </c>
      <c r="C42" s="38" t="s">
        <v>36</v>
      </c>
      <c r="D42" s="39" t="s">
        <v>217</v>
      </c>
      <c r="E42" s="38" t="s">
        <v>94</v>
      </c>
      <c r="F42" s="40">
        <v>43586.75</v>
      </c>
      <c r="G42" s="40">
        <v>43586.79375</v>
      </c>
      <c r="H42" s="41" t="s">
        <v>30</v>
      </c>
      <c r="I42" s="42">
        <f aca="true" t="shared" si="2" ref="I42:I49">(G42-F42)*24</f>
        <v>1.0499999999301508</v>
      </c>
      <c r="J42" s="43">
        <v>776</v>
      </c>
      <c r="K42" s="44" t="s">
        <v>218</v>
      </c>
      <c r="L42" s="37" t="s">
        <v>33</v>
      </c>
      <c r="M42" s="44" t="s">
        <v>39</v>
      </c>
      <c r="N42" s="45">
        <v>1</v>
      </c>
      <c r="O42" s="46" t="s">
        <v>219</v>
      </c>
      <c r="P42" s="46" t="s">
        <v>220</v>
      </c>
      <c r="Q42" s="46" t="s">
        <v>221</v>
      </c>
      <c r="R42" s="46" t="s">
        <v>222</v>
      </c>
      <c r="S42" s="46" t="s">
        <v>223</v>
      </c>
    </row>
    <row r="43" spans="1:19" s="35" customFormat="1" ht="165" customHeight="1">
      <c r="A43" s="37" t="s">
        <v>224</v>
      </c>
      <c r="B43" s="38" t="s">
        <v>28</v>
      </c>
      <c r="C43" s="38" t="s">
        <v>36</v>
      </c>
      <c r="D43" s="39" t="s">
        <v>225</v>
      </c>
      <c r="E43" s="38" t="s">
        <v>94</v>
      </c>
      <c r="F43" s="40">
        <v>43586.751388888886</v>
      </c>
      <c r="G43" s="40">
        <v>43586.833333333336</v>
      </c>
      <c r="H43" s="41" t="s">
        <v>30</v>
      </c>
      <c r="I43" s="42">
        <f t="shared" si="2"/>
        <v>1.966666666790843</v>
      </c>
      <c r="J43" s="43">
        <v>790</v>
      </c>
      <c r="K43" s="44" t="s">
        <v>218</v>
      </c>
      <c r="L43" s="37" t="s">
        <v>33</v>
      </c>
      <c r="M43" s="44" t="s">
        <v>39</v>
      </c>
      <c r="N43" s="45">
        <v>1</v>
      </c>
      <c r="O43" s="46" t="s">
        <v>226</v>
      </c>
      <c r="P43" s="46" t="s">
        <v>227</v>
      </c>
      <c r="Q43" s="46" t="s">
        <v>228</v>
      </c>
      <c r="R43" s="46" t="s">
        <v>229</v>
      </c>
      <c r="S43" s="46" t="s">
        <v>230</v>
      </c>
    </row>
    <row r="44" spans="1:19" s="35" customFormat="1" ht="132">
      <c r="A44" s="37" t="s">
        <v>231</v>
      </c>
      <c r="B44" s="38" t="s">
        <v>28</v>
      </c>
      <c r="C44" s="38" t="s">
        <v>36</v>
      </c>
      <c r="D44" s="39" t="s">
        <v>232</v>
      </c>
      <c r="E44" s="38" t="s">
        <v>94</v>
      </c>
      <c r="F44" s="40">
        <v>43598.95486111111</v>
      </c>
      <c r="G44" s="40">
        <v>43599.041666666664</v>
      </c>
      <c r="H44" s="41" t="s">
        <v>30</v>
      </c>
      <c r="I44" s="42">
        <f t="shared" si="2"/>
        <v>2.083333333313931</v>
      </c>
      <c r="J44" s="43">
        <v>3500</v>
      </c>
      <c r="K44" s="44" t="s">
        <v>233</v>
      </c>
      <c r="L44" s="37" t="s">
        <v>33</v>
      </c>
      <c r="M44" s="44" t="s">
        <v>35</v>
      </c>
      <c r="N44" s="45">
        <v>1</v>
      </c>
      <c r="O44" s="46" t="s">
        <v>234</v>
      </c>
      <c r="P44" s="46" t="s">
        <v>48</v>
      </c>
      <c r="Q44" s="46" t="s">
        <v>235</v>
      </c>
      <c r="R44" s="46" t="s">
        <v>49</v>
      </c>
      <c r="S44" s="46" t="s">
        <v>210</v>
      </c>
    </row>
    <row r="45" spans="1:19" s="35" customFormat="1" ht="52.5">
      <c r="A45" s="37" t="s">
        <v>236</v>
      </c>
      <c r="B45" s="38" t="s">
        <v>28</v>
      </c>
      <c r="C45" s="38" t="s">
        <v>31</v>
      </c>
      <c r="D45" s="39" t="s">
        <v>237</v>
      </c>
      <c r="E45" s="38" t="s">
        <v>94</v>
      </c>
      <c r="F45" s="40">
        <v>43598.95486111111</v>
      </c>
      <c r="G45" s="40">
        <v>43599.458333333336</v>
      </c>
      <c r="H45" s="41" t="s">
        <v>30</v>
      </c>
      <c r="I45" s="42">
        <f t="shared" si="2"/>
        <v>12.083333333430346</v>
      </c>
      <c r="J45" s="43">
        <v>1440</v>
      </c>
      <c r="K45" s="44" t="s">
        <v>233</v>
      </c>
      <c r="L45" s="37" t="s">
        <v>33</v>
      </c>
      <c r="M45" s="44" t="s">
        <v>39</v>
      </c>
      <c r="N45" s="45">
        <v>1</v>
      </c>
      <c r="O45" s="46" t="s">
        <v>238</v>
      </c>
      <c r="P45" s="46" t="s">
        <v>51</v>
      </c>
      <c r="Q45" s="46" t="s">
        <v>51</v>
      </c>
      <c r="R45" s="46" t="s">
        <v>239</v>
      </c>
      <c r="S45" s="46" t="s">
        <v>51</v>
      </c>
    </row>
    <row r="46" spans="1:19" s="35" customFormat="1" ht="106.5" customHeight="1">
      <c r="A46" s="37" t="s">
        <v>240</v>
      </c>
      <c r="B46" s="38" t="s">
        <v>28</v>
      </c>
      <c r="C46" s="38" t="s">
        <v>36</v>
      </c>
      <c r="D46" s="39" t="s">
        <v>241</v>
      </c>
      <c r="E46" s="38" t="s">
        <v>91</v>
      </c>
      <c r="F46" s="40">
        <v>43600.541666666664</v>
      </c>
      <c r="G46" s="40">
        <v>43600.59722222222</v>
      </c>
      <c r="H46" s="41" t="s">
        <v>30</v>
      </c>
      <c r="I46" s="42">
        <f t="shared" si="2"/>
        <v>1.3333333333139308</v>
      </c>
      <c r="J46" s="43">
        <v>1897</v>
      </c>
      <c r="K46" s="44" t="s">
        <v>242</v>
      </c>
      <c r="L46" s="37" t="s">
        <v>33</v>
      </c>
      <c r="M46" s="44" t="s">
        <v>39</v>
      </c>
      <c r="N46" s="45">
        <v>1</v>
      </c>
      <c r="O46" s="46" t="s">
        <v>243</v>
      </c>
      <c r="P46" s="46" t="s">
        <v>244</v>
      </c>
      <c r="Q46" s="46" t="s">
        <v>245</v>
      </c>
      <c r="R46" s="46" t="s">
        <v>246</v>
      </c>
      <c r="S46" s="46" t="s">
        <v>247</v>
      </c>
    </row>
    <row r="47" spans="1:19" s="35" customFormat="1" ht="159" customHeight="1">
      <c r="A47" s="37" t="s">
        <v>248</v>
      </c>
      <c r="B47" s="38" t="s">
        <v>28</v>
      </c>
      <c r="C47" s="38" t="s">
        <v>36</v>
      </c>
      <c r="D47" s="39" t="s">
        <v>249</v>
      </c>
      <c r="E47" s="38" t="s">
        <v>94</v>
      </c>
      <c r="F47" s="40">
        <v>43600.604166666664</v>
      </c>
      <c r="G47" s="40">
        <v>43600.885416666664</v>
      </c>
      <c r="H47" s="41" t="s">
        <v>30</v>
      </c>
      <c r="I47" s="42">
        <f t="shared" si="2"/>
        <v>6.75</v>
      </c>
      <c r="J47" s="43">
        <v>1729</v>
      </c>
      <c r="K47" s="44" t="s">
        <v>250</v>
      </c>
      <c r="L47" s="37" t="s">
        <v>33</v>
      </c>
      <c r="M47" s="44" t="s">
        <v>251</v>
      </c>
      <c r="N47" s="45">
        <v>1</v>
      </c>
      <c r="O47" s="46" t="s">
        <v>252</v>
      </c>
      <c r="P47" s="46" t="s">
        <v>253</v>
      </c>
      <c r="Q47" s="46" t="s">
        <v>245</v>
      </c>
      <c r="R47" s="46" t="s">
        <v>254</v>
      </c>
      <c r="S47" s="46" t="s">
        <v>255</v>
      </c>
    </row>
    <row r="48" spans="1:19" s="35" customFormat="1" ht="149.25" customHeight="1">
      <c r="A48" s="37" t="s">
        <v>256</v>
      </c>
      <c r="B48" s="38" t="s">
        <v>28</v>
      </c>
      <c r="C48" s="38" t="s">
        <v>32</v>
      </c>
      <c r="D48" s="39" t="s">
        <v>257</v>
      </c>
      <c r="E48" s="38" t="s">
        <v>94</v>
      </c>
      <c r="F48" s="40">
        <v>43603.725694444445</v>
      </c>
      <c r="G48" s="40">
        <v>43603.76736111111</v>
      </c>
      <c r="H48" s="41" t="s">
        <v>30</v>
      </c>
      <c r="I48" s="42">
        <f t="shared" si="2"/>
        <v>0.9999999999417923</v>
      </c>
      <c r="J48" s="55">
        <v>1575</v>
      </c>
      <c r="K48" s="44" t="s">
        <v>258</v>
      </c>
      <c r="L48" s="37" t="s">
        <v>41</v>
      </c>
      <c r="M48" s="44" t="s">
        <v>35</v>
      </c>
      <c r="N48" s="45">
        <v>0</v>
      </c>
      <c r="O48" s="46" t="s">
        <v>259</v>
      </c>
      <c r="P48" s="46" t="s">
        <v>260</v>
      </c>
      <c r="Q48" s="46" t="s">
        <v>261</v>
      </c>
      <c r="R48" s="46" t="s">
        <v>262</v>
      </c>
      <c r="S48" s="46" t="s">
        <v>263</v>
      </c>
    </row>
    <row r="49" spans="1:19" s="35" customFormat="1" ht="150.75" customHeight="1">
      <c r="A49" s="37" t="s">
        <v>264</v>
      </c>
      <c r="B49" s="38" t="s">
        <v>28</v>
      </c>
      <c r="C49" s="38" t="s">
        <v>36</v>
      </c>
      <c r="D49" s="39" t="s">
        <v>265</v>
      </c>
      <c r="E49" s="38" t="s">
        <v>94</v>
      </c>
      <c r="F49" s="40">
        <v>43607.98263888889</v>
      </c>
      <c r="G49" s="40">
        <v>43608.025</v>
      </c>
      <c r="H49" s="41" t="s">
        <v>30</v>
      </c>
      <c r="I49" s="42">
        <f t="shared" si="2"/>
        <v>1.0166666666627862</v>
      </c>
      <c r="J49" s="43">
        <v>614</v>
      </c>
      <c r="K49" s="44" t="s">
        <v>266</v>
      </c>
      <c r="L49" s="37" t="s">
        <v>33</v>
      </c>
      <c r="M49" s="44" t="s">
        <v>39</v>
      </c>
      <c r="N49" s="45">
        <v>1</v>
      </c>
      <c r="O49" s="46" t="s">
        <v>267</v>
      </c>
      <c r="P49" s="46" t="s">
        <v>268</v>
      </c>
      <c r="Q49" s="46" t="s">
        <v>228</v>
      </c>
      <c r="R49" s="46" t="s">
        <v>269</v>
      </c>
      <c r="S49" s="46" t="s">
        <v>270</v>
      </c>
    </row>
    <row r="50" spans="1:19" s="35" customFormat="1" ht="13.5">
      <c r="A50" s="145" t="s">
        <v>45</v>
      </c>
      <c r="B50" s="145"/>
      <c r="C50" s="145"/>
      <c r="D50" s="145"/>
      <c r="E50" s="145"/>
      <c r="F50" s="145"/>
      <c r="G50" s="145"/>
      <c r="H50" s="48" t="s">
        <v>30</v>
      </c>
      <c r="I50" s="49">
        <f>SUMIF(H42:H49,"В",I42:I49)</f>
        <v>27.28333333338378</v>
      </c>
      <c r="J50" s="48">
        <f>SUM(J42:J49)</f>
        <v>12321</v>
      </c>
      <c r="K50" s="56"/>
      <c r="L50" s="56"/>
      <c r="M50" s="56"/>
      <c r="N50" s="57" t="s">
        <v>73</v>
      </c>
      <c r="O50" s="52"/>
      <c r="P50" s="36"/>
      <c r="Q50" s="36"/>
      <c r="R50" s="36"/>
      <c r="S50" s="36"/>
    </row>
    <row r="51" spans="1:19" s="35" customFormat="1" ht="15">
      <c r="A51" s="144" t="s">
        <v>18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52"/>
      <c r="P51" s="36"/>
      <c r="Q51" s="36"/>
      <c r="R51" s="36"/>
      <c r="S51" s="36"/>
    </row>
    <row r="52" spans="1:19" s="35" customFormat="1" ht="183.75" customHeight="1">
      <c r="A52" s="37" t="s">
        <v>271</v>
      </c>
      <c r="B52" s="38" t="s">
        <v>28</v>
      </c>
      <c r="C52" s="38" t="s">
        <v>29</v>
      </c>
      <c r="D52" s="39" t="s">
        <v>272</v>
      </c>
      <c r="E52" s="38" t="s">
        <v>91</v>
      </c>
      <c r="F52" s="40">
        <v>43626.493055555555</v>
      </c>
      <c r="G52" s="40">
        <v>43626.65</v>
      </c>
      <c r="H52" s="41" t="s">
        <v>30</v>
      </c>
      <c r="I52" s="42">
        <v>3.766666666720994</v>
      </c>
      <c r="J52" s="58">
        <v>401</v>
      </c>
      <c r="K52" s="44" t="s">
        <v>273</v>
      </c>
      <c r="L52" s="37" t="s">
        <v>274</v>
      </c>
      <c r="M52" s="37" t="s">
        <v>275</v>
      </c>
      <c r="N52" s="45">
        <v>0</v>
      </c>
      <c r="O52" s="14" t="s">
        <v>276</v>
      </c>
      <c r="P52" s="14" t="s">
        <v>277</v>
      </c>
      <c r="Q52" s="14" t="s">
        <v>278</v>
      </c>
      <c r="R52" s="14" t="s">
        <v>279</v>
      </c>
      <c r="S52" s="14" t="s">
        <v>280</v>
      </c>
    </row>
    <row r="53" spans="1:19" s="35" customFormat="1" ht="70.5" customHeight="1">
      <c r="A53" s="37" t="s">
        <v>281</v>
      </c>
      <c r="B53" s="38" t="s">
        <v>28</v>
      </c>
      <c r="C53" s="38" t="s">
        <v>36</v>
      </c>
      <c r="D53" s="39" t="s">
        <v>282</v>
      </c>
      <c r="E53" s="38" t="s">
        <v>94</v>
      </c>
      <c r="F53" s="40">
        <v>43631.13888888889</v>
      </c>
      <c r="G53" s="40">
        <v>43631.180555555555</v>
      </c>
      <c r="H53" s="41" t="s">
        <v>30</v>
      </c>
      <c r="I53" s="42">
        <v>0.9999999999417923</v>
      </c>
      <c r="J53" s="54">
        <v>196</v>
      </c>
      <c r="K53" s="44" t="s">
        <v>283</v>
      </c>
      <c r="L53" s="37" t="s">
        <v>43</v>
      </c>
      <c r="M53" s="37" t="s">
        <v>35</v>
      </c>
      <c r="N53" s="45">
        <v>0</v>
      </c>
      <c r="O53" s="14" t="s">
        <v>284</v>
      </c>
      <c r="P53" s="14" t="s">
        <v>285</v>
      </c>
      <c r="Q53" s="14" t="s">
        <v>286</v>
      </c>
      <c r="R53" s="14" t="s">
        <v>287</v>
      </c>
      <c r="S53" s="14" t="s">
        <v>288</v>
      </c>
    </row>
    <row r="54" spans="1:19" s="59" customFormat="1" ht="195" customHeight="1">
      <c r="A54" s="37" t="s">
        <v>289</v>
      </c>
      <c r="B54" s="38" t="s">
        <v>28</v>
      </c>
      <c r="C54" s="38" t="s">
        <v>36</v>
      </c>
      <c r="D54" s="39" t="s">
        <v>290</v>
      </c>
      <c r="E54" s="38" t="s">
        <v>94</v>
      </c>
      <c r="F54" s="40">
        <v>43631.13888888889</v>
      </c>
      <c r="G54" s="40">
        <v>43631.22222222222</v>
      </c>
      <c r="H54" s="41" t="s">
        <v>30</v>
      </c>
      <c r="I54" s="42">
        <v>1.9999999998835847</v>
      </c>
      <c r="J54" s="54">
        <v>2180</v>
      </c>
      <c r="K54" s="44" t="s">
        <v>283</v>
      </c>
      <c r="L54" s="37" t="s">
        <v>43</v>
      </c>
      <c r="M54" s="37" t="s">
        <v>35</v>
      </c>
      <c r="N54" s="45">
        <v>0</v>
      </c>
      <c r="O54" s="33" t="s">
        <v>291</v>
      </c>
      <c r="P54" s="14" t="s">
        <v>292</v>
      </c>
      <c r="Q54" s="15" t="s">
        <v>286</v>
      </c>
      <c r="R54" s="14" t="s">
        <v>293</v>
      </c>
      <c r="S54" s="14" t="s">
        <v>294</v>
      </c>
    </row>
    <row r="55" spans="1:19" s="60" customFormat="1" ht="168.75" customHeight="1">
      <c r="A55" s="37" t="s">
        <v>295</v>
      </c>
      <c r="B55" s="38" t="s">
        <v>28</v>
      </c>
      <c r="C55" s="38" t="s">
        <v>31</v>
      </c>
      <c r="D55" s="39" t="s">
        <v>296</v>
      </c>
      <c r="E55" s="38" t="s">
        <v>94</v>
      </c>
      <c r="F55" s="40">
        <v>43631.229166666664</v>
      </c>
      <c r="G55" s="40">
        <v>43631.270833333336</v>
      </c>
      <c r="H55" s="41" t="s">
        <v>30</v>
      </c>
      <c r="I55" s="42">
        <v>1.0000000001164153</v>
      </c>
      <c r="J55" s="54">
        <v>720</v>
      </c>
      <c r="K55" s="44" t="s">
        <v>297</v>
      </c>
      <c r="L55" s="37" t="s">
        <v>68</v>
      </c>
      <c r="M55" s="37" t="s">
        <v>84</v>
      </c>
      <c r="N55" s="45">
        <v>1</v>
      </c>
      <c r="O55" s="14" t="s">
        <v>298</v>
      </c>
      <c r="P55" s="26" t="s">
        <v>299</v>
      </c>
      <c r="Q55" s="26" t="s">
        <v>300</v>
      </c>
      <c r="R55" s="26" t="s">
        <v>301</v>
      </c>
      <c r="S55" s="26" t="s">
        <v>137</v>
      </c>
    </row>
    <row r="56" spans="1:19" s="35" customFormat="1" ht="108.75" customHeight="1">
      <c r="A56" s="37" t="s">
        <v>302</v>
      </c>
      <c r="B56" s="38" t="s">
        <v>28</v>
      </c>
      <c r="C56" s="38" t="s">
        <v>29</v>
      </c>
      <c r="D56" s="39" t="s">
        <v>303</v>
      </c>
      <c r="E56" s="38" t="s">
        <v>91</v>
      </c>
      <c r="F56" s="40">
        <v>43639.77777777778</v>
      </c>
      <c r="G56" s="40">
        <v>43639.825</v>
      </c>
      <c r="H56" s="41" t="s">
        <v>30</v>
      </c>
      <c r="I56" s="42">
        <v>1.133333333185874</v>
      </c>
      <c r="J56" s="58">
        <v>45</v>
      </c>
      <c r="K56" s="44" t="s">
        <v>304</v>
      </c>
      <c r="L56" s="44" t="s">
        <v>305</v>
      </c>
      <c r="M56" s="37" t="s">
        <v>306</v>
      </c>
      <c r="N56" s="45">
        <v>0</v>
      </c>
      <c r="O56" s="14" t="s">
        <v>307</v>
      </c>
      <c r="P56" s="14" t="s">
        <v>308</v>
      </c>
      <c r="Q56" s="14" t="s">
        <v>309</v>
      </c>
      <c r="R56" s="14" t="s">
        <v>310</v>
      </c>
      <c r="S56" s="14" t="s">
        <v>311</v>
      </c>
    </row>
    <row r="57" spans="1:19" s="35" customFormat="1" ht="109.5" customHeight="1">
      <c r="A57" s="37" t="s">
        <v>312</v>
      </c>
      <c r="B57" s="38" t="s">
        <v>28</v>
      </c>
      <c r="C57" s="38" t="s">
        <v>29</v>
      </c>
      <c r="D57" s="39" t="s">
        <v>282</v>
      </c>
      <c r="E57" s="38" t="s">
        <v>94</v>
      </c>
      <c r="F57" s="40">
        <v>43641.69097222222</v>
      </c>
      <c r="G57" s="40">
        <v>43641.71527777778</v>
      </c>
      <c r="H57" s="41" t="s">
        <v>30</v>
      </c>
      <c r="I57" s="42">
        <v>0.5833333334885538</v>
      </c>
      <c r="J57" s="54">
        <v>363</v>
      </c>
      <c r="K57" s="44" t="s">
        <v>313</v>
      </c>
      <c r="L57" s="44" t="s">
        <v>305</v>
      </c>
      <c r="M57" s="37" t="s">
        <v>306</v>
      </c>
      <c r="N57" s="45">
        <v>0</v>
      </c>
      <c r="O57" s="14" t="s">
        <v>314</v>
      </c>
      <c r="P57" s="14" t="s">
        <v>315</v>
      </c>
      <c r="Q57" s="14" t="s">
        <v>309</v>
      </c>
      <c r="R57" s="26" t="s">
        <v>316</v>
      </c>
      <c r="S57" s="26" t="s">
        <v>317</v>
      </c>
    </row>
    <row r="58" spans="1:19" s="35" customFormat="1" ht="267" customHeight="1">
      <c r="A58" s="37" t="s">
        <v>318</v>
      </c>
      <c r="B58" s="38" t="s">
        <v>28</v>
      </c>
      <c r="C58" s="38" t="s">
        <v>36</v>
      </c>
      <c r="D58" s="39" t="s">
        <v>217</v>
      </c>
      <c r="E58" s="38" t="s">
        <v>94</v>
      </c>
      <c r="F58" s="40">
        <v>43641.788194444445</v>
      </c>
      <c r="G58" s="40">
        <v>43641.81597222222</v>
      </c>
      <c r="H58" s="41" t="s">
        <v>30</v>
      </c>
      <c r="I58" s="42">
        <v>0.6666666665696539</v>
      </c>
      <c r="J58" s="58">
        <v>727</v>
      </c>
      <c r="K58" s="44" t="s">
        <v>319</v>
      </c>
      <c r="L58" s="37" t="s">
        <v>320</v>
      </c>
      <c r="M58" s="37" t="s">
        <v>35</v>
      </c>
      <c r="N58" s="45">
        <v>0</v>
      </c>
      <c r="O58" s="14" t="s">
        <v>321</v>
      </c>
      <c r="P58" s="14" t="s">
        <v>322</v>
      </c>
      <c r="Q58" s="14" t="s">
        <v>323</v>
      </c>
      <c r="R58" s="14" t="s">
        <v>324</v>
      </c>
      <c r="S58" s="14" t="s">
        <v>325</v>
      </c>
    </row>
    <row r="59" spans="1:19" s="35" customFormat="1" ht="157.5" customHeight="1">
      <c r="A59" s="37" t="s">
        <v>326</v>
      </c>
      <c r="B59" s="38" t="s">
        <v>28</v>
      </c>
      <c r="C59" s="38" t="s">
        <v>29</v>
      </c>
      <c r="D59" s="39" t="s">
        <v>327</v>
      </c>
      <c r="E59" s="38" t="s">
        <v>94</v>
      </c>
      <c r="F59" s="40">
        <v>43641.8125</v>
      </c>
      <c r="G59" s="40">
        <v>43642.48611111111</v>
      </c>
      <c r="H59" s="41" t="s">
        <v>30</v>
      </c>
      <c r="I59" s="42">
        <v>16.16666666662786</v>
      </c>
      <c r="J59" s="58">
        <v>0</v>
      </c>
      <c r="K59" s="44" t="s">
        <v>328</v>
      </c>
      <c r="L59" s="44" t="s">
        <v>305</v>
      </c>
      <c r="M59" s="37" t="s">
        <v>306</v>
      </c>
      <c r="N59" s="45">
        <v>0</v>
      </c>
      <c r="O59" s="14" t="s">
        <v>329</v>
      </c>
      <c r="P59" s="14" t="s">
        <v>330</v>
      </c>
      <c r="Q59" s="14" t="s">
        <v>331</v>
      </c>
      <c r="R59" s="14" t="s">
        <v>332</v>
      </c>
      <c r="S59" s="14" t="s">
        <v>333</v>
      </c>
    </row>
    <row r="60" spans="1:19" s="35" customFormat="1" ht="95.25" customHeight="1">
      <c r="A60" s="37" t="s">
        <v>334</v>
      </c>
      <c r="B60" s="38" t="s">
        <v>28</v>
      </c>
      <c r="C60" s="38" t="s">
        <v>29</v>
      </c>
      <c r="D60" s="39" t="s">
        <v>282</v>
      </c>
      <c r="E60" s="38" t="s">
        <v>94</v>
      </c>
      <c r="F60" s="40">
        <v>43642.39791666667</v>
      </c>
      <c r="G60" s="40">
        <v>43642.65625</v>
      </c>
      <c r="H60" s="41" t="s">
        <v>30</v>
      </c>
      <c r="I60" s="42">
        <v>6.199999999953434</v>
      </c>
      <c r="J60" s="58">
        <v>2098</v>
      </c>
      <c r="K60" s="44" t="s">
        <v>335</v>
      </c>
      <c r="L60" s="44" t="s">
        <v>320</v>
      </c>
      <c r="M60" s="37" t="s">
        <v>306</v>
      </c>
      <c r="N60" s="45">
        <v>0</v>
      </c>
      <c r="O60" s="14" t="s">
        <v>336</v>
      </c>
      <c r="P60" s="14" t="s">
        <v>337</v>
      </c>
      <c r="Q60" s="14" t="s">
        <v>338</v>
      </c>
      <c r="R60" s="14" t="s">
        <v>339</v>
      </c>
      <c r="S60" s="14" t="s">
        <v>340</v>
      </c>
    </row>
    <row r="61" spans="1:19" s="35" customFormat="1" ht="52.5" customHeight="1">
      <c r="A61" s="37" t="s">
        <v>341</v>
      </c>
      <c r="B61" s="38" t="s">
        <v>28</v>
      </c>
      <c r="C61" s="38" t="s">
        <v>29</v>
      </c>
      <c r="D61" s="39" t="s">
        <v>342</v>
      </c>
      <c r="E61" s="38" t="s">
        <v>91</v>
      </c>
      <c r="F61" s="40">
        <v>43644.686111111114</v>
      </c>
      <c r="G61" s="40">
        <v>43644.72222222222</v>
      </c>
      <c r="H61" s="41" t="s">
        <v>30</v>
      </c>
      <c r="I61" s="42">
        <v>0.8666666665230878</v>
      </c>
      <c r="J61" s="58">
        <v>52</v>
      </c>
      <c r="K61" s="44" t="s">
        <v>343</v>
      </c>
      <c r="L61" s="44" t="s">
        <v>305</v>
      </c>
      <c r="M61" s="37" t="s">
        <v>306</v>
      </c>
      <c r="N61" s="45">
        <v>0</v>
      </c>
      <c r="O61" s="14" t="s">
        <v>344</v>
      </c>
      <c r="P61" s="14" t="s">
        <v>51</v>
      </c>
      <c r="Q61" s="14" t="s">
        <v>51</v>
      </c>
      <c r="R61" s="14" t="s">
        <v>51</v>
      </c>
      <c r="S61" s="14" t="s">
        <v>51</v>
      </c>
    </row>
    <row r="62" spans="1:19" s="35" customFormat="1" ht="28.5" customHeight="1">
      <c r="A62" s="147" t="s">
        <v>345</v>
      </c>
      <c r="B62" s="147"/>
      <c r="C62" s="147"/>
      <c r="D62" s="147"/>
      <c r="E62" s="147"/>
      <c r="F62" s="147"/>
      <c r="G62" s="147"/>
      <c r="H62" s="61" t="s">
        <v>30</v>
      </c>
      <c r="I62" s="62">
        <f>SUMIF(H52:H61,"В",I52:I61)</f>
        <v>33.38333333301125</v>
      </c>
      <c r="J62" s="63">
        <f>SUM(J52:J61)</f>
        <v>6782</v>
      </c>
      <c r="K62" s="64"/>
      <c r="L62" s="64"/>
      <c r="M62" s="64"/>
      <c r="N62" s="65" t="s">
        <v>73</v>
      </c>
      <c r="O62" s="66"/>
      <c r="P62" s="67"/>
      <c r="Q62" s="67"/>
      <c r="R62" s="67"/>
      <c r="S62" s="67"/>
    </row>
    <row r="63" spans="1:19" s="35" customFormat="1" ht="21.75" customHeight="1">
      <c r="A63" s="69"/>
      <c r="B63" s="69"/>
      <c r="C63" s="69"/>
      <c r="D63" s="69"/>
      <c r="E63" s="69"/>
      <c r="F63" s="69"/>
      <c r="G63" s="69"/>
      <c r="H63" s="48"/>
      <c r="I63" s="70"/>
      <c r="J63" s="71"/>
      <c r="K63" s="72"/>
      <c r="L63" s="72"/>
      <c r="M63" s="72"/>
      <c r="N63" s="73"/>
      <c r="O63" s="52"/>
      <c r="P63" s="36"/>
      <c r="Q63" s="36"/>
      <c r="R63" s="36"/>
      <c r="S63" s="36"/>
    </row>
    <row r="64" spans="1:19" s="59" customFormat="1" ht="15">
      <c r="A64" s="141" t="s">
        <v>346</v>
      </c>
      <c r="B64" s="141"/>
      <c r="C64" s="141"/>
      <c r="D64" s="141"/>
      <c r="E64" s="141"/>
      <c r="F64" s="141"/>
      <c r="G64" s="141"/>
      <c r="H64" s="74" t="s">
        <v>30</v>
      </c>
      <c r="I64" s="75">
        <f>I62+I50+I40</f>
        <v>67.56666666688398</v>
      </c>
      <c r="J64" s="76">
        <f>J62+J50+J40</f>
        <v>27482</v>
      </c>
      <c r="K64" s="77"/>
      <c r="L64" s="77"/>
      <c r="M64" s="77"/>
      <c r="N64" s="78"/>
      <c r="O64" s="52"/>
      <c r="P64" s="79"/>
      <c r="Q64" s="79"/>
      <c r="R64" s="79"/>
      <c r="S64" s="79"/>
    </row>
    <row r="65" spans="1:19" s="35" customFormat="1" ht="15">
      <c r="A65" s="144" t="s">
        <v>19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36"/>
      <c r="P65" s="80"/>
      <c r="Q65" s="80"/>
      <c r="R65" s="80"/>
      <c r="S65" s="80"/>
    </row>
    <row r="66" spans="1:19" s="47" customFormat="1" ht="114" customHeight="1">
      <c r="A66" s="81" t="s">
        <v>347</v>
      </c>
      <c r="B66" s="38" t="s">
        <v>28</v>
      </c>
      <c r="C66" s="38" t="s">
        <v>29</v>
      </c>
      <c r="D66" s="39" t="s">
        <v>348</v>
      </c>
      <c r="E66" s="38" t="s">
        <v>94</v>
      </c>
      <c r="F66" s="40">
        <v>43650.770833333336</v>
      </c>
      <c r="G66" s="40">
        <v>43650.770833333336</v>
      </c>
      <c r="H66" s="41" t="s">
        <v>30</v>
      </c>
      <c r="I66" s="42">
        <f>(G66-F66)*24</f>
        <v>0</v>
      </c>
      <c r="J66" s="82">
        <v>0</v>
      </c>
      <c r="K66" s="44" t="s">
        <v>349</v>
      </c>
      <c r="L66" s="37" t="s">
        <v>320</v>
      </c>
      <c r="M66" s="37" t="s">
        <v>35</v>
      </c>
      <c r="N66" s="45">
        <v>0</v>
      </c>
      <c r="O66" s="83" t="s">
        <v>350</v>
      </c>
      <c r="P66" s="84" t="s">
        <v>351</v>
      </c>
      <c r="Q66" s="84" t="s">
        <v>309</v>
      </c>
      <c r="R66" s="84" t="s">
        <v>352</v>
      </c>
      <c r="S66" s="84" t="s">
        <v>309</v>
      </c>
    </row>
    <row r="67" spans="1:19" s="47" customFormat="1" ht="218.25" customHeight="1">
      <c r="A67" s="81" t="s">
        <v>353</v>
      </c>
      <c r="B67" s="38" t="s">
        <v>28</v>
      </c>
      <c r="C67" s="38" t="s">
        <v>36</v>
      </c>
      <c r="D67" s="39" t="s">
        <v>354</v>
      </c>
      <c r="E67" s="38" t="s">
        <v>91</v>
      </c>
      <c r="F67" s="40">
        <v>43662.07638888889</v>
      </c>
      <c r="G67" s="40">
        <v>43662.07638888889</v>
      </c>
      <c r="H67" s="41" t="s">
        <v>30</v>
      </c>
      <c r="I67" s="42">
        <f>(G67-F67)*24</f>
        <v>0</v>
      </c>
      <c r="J67" s="85">
        <v>0</v>
      </c>
      <c r="K67" s="44" t="s">
        <v>355</v>
      </c>
      <c r="L67" s="37" t="s">
        <v>34</v>
      </c>
      <c r="M67" s="37" t="s">
        <v>38</v>
      </c>
      <c r="N67" s="45">
        <v>0</v>
      </c>
      <c r="O67" s="83" t="s">
        <v>356</v>
      </c>
      <c r="P67" s="83" t="s">
        <v>357</v>
      </c>
      <c r="Q67" s="83" t="s">
        <v>358</v>
      </c>
      <c r="R67" s="83" t="s">
        <v>359</v>
      </c>
      <c r="S67" s="155" t="s">
        <v>360</v>
      </c>
    </row>
    <row r="68" spans="1:19" s="47" customFormat="1" ht="49.5" customHeight="1">
      <c r="A68" s="81" t="s">
        <v>361</v>
      </c>
      <c r="B68" s="38" t="s">
        <v>28</v>
      </c>
      <c r="C68" s="38" t="s">
        <v>29</v>
      </c>
      <c r="D68" s="39" t="s">
        <v>362</v>
      </c>
      <c r="E68" s="38" t="s">
        <v>94</v>
      </c>
      <c r="F68" s="40">
        <v>43674.90972222222</v>
      </c>
      <c r="G68" s="40">
        <v>43674.96527777778</v>
      </c>
      <c r="H68" s="41" t="s">
        <v>30</v>
      </c>
      <c r="I68" s="42">
        <f>(G68-F68)*24</f>
        <v>1.3333333334885538</v>
      </c>
      <c r="J68" s="82">
        <v>928</v>
      </c>
      <c r="K68" s="44" t="s">
        <v>363</v>
      </c>
      <c r="L68" s="37" t="s">
        <v>34</v>
      </c>
      <c r="M68" s="37" t="s">
        <v>38</v>
      </c>
      <c r="N68" s="45">
        <v>0</v>
      </c>
      <c r="O68" s="83" t="s">
        <v>364</v>
      </c>
      <c r="P68" s="84" t="s">
        <v>365</v>
      </c>
      <c r="Q68" s="84" t="s">
        <v>366</v>
      </c>
      <c r="R68" s="84" t="s">
        <v>367</v>
      </c>
      <c r="S68" s="84" t="s">
        <v>368</v>
      </c>
    </row>
    <row r="69" spans="1:19" s="35" customFormat="1" ht="15">
      <c r="A69" s="145" t="s">
        <v>45</v>
      </c>
      <c r="B69" s="145"/>
      <c r="C69" s="145"/>
      <c r="D69" s="145"/>
      <c r="E69" s="145"/>
      <c r="F69" s="145"/>
      <c r="G69" s="145"/>
      <c r="H69" s="48" t="s">
        <v>30</v>
      </c>
      <c r="I69" s="49">
        <f>SUMIF(H66:H68,"В",I66:I68)</f>
        <v>1.3333333334885538</v>
      </c>
      <c r="J69" s="48">
        <f>SUM(J66:J68)</f>
        <v>928</v>
      </c>
      <c r="K69" s="50"/>
      <c r="L69" s="86"/>
      <c r="M69" s="86"/>
      <c r="N69" s="51" t="s">
        <v>73</v>
      </c>
      <c r="O69" s="87"/>
      <c r="P69" s="34"/>
      <c r="Q69" s="34"/>
      <c r="R69" s="88"/>
      <c r="S69" s="89"/>
    </row>
    <row r="70" spans="1:19" s="35" customFormat="1" ht="15">
      <c r="A70" s="144" t="s">
        <v>20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87"/>
      <c r="P70" s="34"/>
      <c r="Q70" s="34"/>
      <c r="R70" s="34"/>
      <c r="S70" s="34"/>
    </row>
    <row r="71" spans="1:19" s="35" customFormat="1" ht="98.25" customHeight="1">
      <c r="A71" s="90">
        <v>254</v>
      </c>
      <c r="B71" s="38" t="s">
        <v>28</v>
      </c>
      <c r="C71" s="38" t="s">
        <v>36</v>
      </c>
      <c r="D71" s="91" t="s">
        <v>369</v>
      </c>
      <c r="E71" s="38" t="s">
        <v>91</v>
      </c>
      <c r="F71" s="92">
        <v>43684.71875</v>
      </c>
      <c r="G71" s="92">
        <v>43684.77013888889</v>
      </c>
      <c r="H71" s="41" t="s">
        <v>30</v>
      </c>
      <c r="I71" s="42">
        <f aca="true" t="shared" si="3" ref="I71:I78">(G71-F71)*24</f>
        <v>1.2333333333372138</v>
      </c>
      <c r="J71" s="93">
        <v>323</v>
      </c>
      <c r="K71" s="44" t="s">
        <v>370</v>
      </c>
      <c r="L71" s="37" t="s">
        <v>34</v>
      </c>
      <c r="M71" s="37" t="s">
        <v>38</v>
      </c>
      <c r="N71" s="90">
        <v>0</v>
      </c>
      <c r="O71" s="84" t="s">
        <v>371</v>
      </c>
      <c r="P71" s="94" t="s">
        <v>372</v>
      </c>
      <c r="Q71" s="94" t="s">
        <v>373</v>
      </c>
      <c r="R71" s="84" t="s">
        <v>374</v>
      </c>
      <c r="S71" s="84" t="s">
        <v>375</v>
      </c>
    </row>
    <row r="72" spans="1:19" s="35" customFormat="1" ht="75" customHeight="1">
      <c r="A72" s="90">
        <v>260</v>
      </c>
      <c r="B72" s="38" t="s">
        <v>28</v>
      </c>
      <c r="C72" s="38" t="s">
        <v>36</v>
      </c>
      <c r="D72" s="39" t="s">
        <v>376</v>
      </c>
      <c r="E72" s="38" t="s">
        <v>94</v>
      </c>
      <c r="F72" s="40">
        <v>43690.32638888889</v>
      </c>
      <c r="G72" s="40">
        <v>43690.34375</v>
      </c>
      <c r="H72" s="41" t="s">
        <v>30</v>
      </c>
      <c r="I72" s="42">
        <f t="shared" si="3"/>
        <v>0.41666666662786156</v>
      </c>
      <c r="J72" s="82">
        <v>419</v>
      </c>
      <c r="K72" s="44" t="s">
        <v>377</v>
      </c>
      <c r="L72" s="37" t="s">
        <v>41</v>
      </c>
      <c r="M72" s="37" t="s">
        <v>35</v>
      </c>
      <c r="N72" s="90">
        <v>0</v>
      </c>
      <c r="O72" s="95" t="s">
        <v>378</v>
      </c>
      <c r="P72" s="84" t="s">
        <v>379</v>
      </c>
      <c r="Q72" s="84" t="s">
        <v>380</v>
      </c>
      <c r="R72" s="96" t="s">
        <v>381</v>
      </c>
      <c r="S72" s="84" t="s">
        <v>382</v>
      </c>
    </row>
    <row r="73" spans="1:19" s="35" customFormat="1" ht="51.75" customHeight="1">
      <c r="A73" s="90">
        <v>266</v>
      </c>
      <c r="B73" s="38" t="s">
        <v>28</v>
      </c>
      <c r="C73" s="38" t="s">
        <v>29</v>
      </c>
      <c r="D73" s="39" t="s">
        <v>383</v>
      </c>
      <c r="E73" s="38" t="s">
        <v>94</v>
      </c>
      <c r="F73" s="40">
        <v>43692.60763888889</v>
      </c>
      <c r="G73" s="40">
        <v>43692.65625</v>
      </c>
      <c r="H73" s="41" t="s">
        <v>30</v>
      </c>
      <c r="I73" s="42">
        <f t="shared" si="3"/>
        <v>1.1666666666278616</v>
      </c>
      <c r="J73" s="85">
        <v>175</v>
      </c>
      <c r="K73" s="44" t="s">
        <v>384</v>
      </c>
      <c r="L73" s="37" t="s">
        <v>43</v>
      </c>
      <c r="M73" s="37" t="s">
        <v>51</v>
      </c>
      <c r="N73" s="90">
        <v>0</v>
      </c>
      <c r="O73" s="94" t="s">
        <v>385</v>
      </c>
      <c r="P73" s="97" t="s">
        <v>51</v>
      </c>
      <c r="Q73" s="97" t="s">
        <v>51</v>
      </c>
      <c r="R73" s="94" t="s">
        <v>386</v>
      </c>
      <c r="S73" s="94" t="s">
        <v>380</v>
      </c>
    </row>
    <row r="74" spans="1:19" s="35" customFormat="1" ht="87" customHeight="1">
      <c r="A74" s="90">
        <v>268</v>
      </c>
      <c r="B74" s="38" t="s">
        <v>28</v>
      </c>
      <c r="C74" s="38" t="s">
        <v>36</v>
      </c>
      <c r="D74" s="39" t="s">
        <v>387</v>
      </c>
      <c r="E74" s="38" t="s">
        <v>91</v>
      </c>
      <c r="F74" s="40">
        <v>43694.40625</v>
      </c>
      <c r="G74" s="40">
        <v>43694.40625</v>
      </c>
      <c r="H74" s="41" t="s">
        <v>30</v>
      </c>
      <c r="I74" s="42">
        <f t="shared" si="3"/>
        <v>0</v>
      </c>
      <c r="J74" s="82">
        <v>0</v>
      </c>
      <c r="K74" s="98" t="s">
        <v>388</v>
      </c>
      <c r="L74" s="99" t="s">
        <v>41</v>
      </c>
      <c r="M74" s="99" t="s">
        <v>35</v>
      </c>
      <c r="N74" s="100">
        <v>0</v>
      </c>
      <c r="O74" s="101" t="s">
        <v>389</v>
      </c>
      <c r="P74" s="94" t="s">
        <v>390</v>
      </c>
      <c r="Q74" s="94" t="s">
        <v>51</v>
      </c>
      <c r="R74" s="94" t="s">
        <v>391</v>
      </c>
      <c r="S74" s="94" t="s">
        <v>380</v>
      </c>
    </row>
    <row r="75" spans="1:19" s="35" customFormat="1" ht="111" customHeight="1">
      <c r="A75" s="90">
        <v>273</v>
      </c>
      <c r="B75" s="38" t="s">
        <v>28</v>
      </c>
      <c r="C75" s="38" t="s">
        <v>36</v>
      </c>
      <c r="D75" s="39" t="s">
        <v>217</v>
      </c>
      <c r="E75" s="38" t="s">
        <v>94</v>
      </c>
      <c r="F75" s="40">
        <v>43698.74513888889</v>
      </c>
      <c r="G75" s="40">
        <v>43698.77777777778</v>
      </c>
      <c r="H75" s="41" t="s">
        <v>30</v>
      </c>
      <c r="I75" s="42">
        <f t="shared" si="3"/>
        <v>0.7833333334419876</v>
      </c>
      <c r="J75" s="82">
        <v>833</v>
      </c>
      <c r="K75" s="44" t="s">
        <v>392</v>
      </c>
      <c r="L75" s="37" t="s">
        <v>33</v>
      </c>
      <c r="M75" s="37" t="s">
        <v>39</v>
      </c>
      <c r="N75" s="45">
        <v>1</v>
      </c>
      <c r="O75" s="101" t="s">
        <v>393</v>
      </c>
      <c r="P75" s="102" t="s">
        <v>394</v>
      </c>
      <c r="Q75" s="94" t="s">
        <v>395</v>
      </c>
      <c r="R75" s="94" t="s">
        <v>396</v>
      </c>
      <c r="S75" s="94" t="s">
        <v>397</v>
      </c>
    </row>
    <row r="76" spans="1:19" s="35" customFormat="1" ht="72.75" customHeight="1">
      <c r="A76" s="90">
        <v>274</v>
      </c>
      <c r="B76" s="38" t="s">
        <v>28</v>
      </c>
      <c r="C76" s="38" t="s">
        <v>36</v>
      </c>
      <c r="D76" s="39" t="s">
        <v>398</v>
      </c>
      <c r="E76" s="38" t="s">
        <v>91</v>
      </c>
      <c r="F76" s="40">
        <v>43699.604166666664</v>
      </c>
      <c r="G76" s="40">
        <v>43699.631944444445</v>
      </c>
      <c r="H76" s="41" t="s">
        <v>30</v>
      </c>
      <c r="I76" s="42">
        <f t="shared" si="3"/>
        <v>0.6666666667442769</v>
      </c>
      <c r="J76" s="82">
        <v>880</v>
      </c>
      <c r="K76" s="103" t="s">
        <v>399</v>
      </c>
      <c r="L76" s="81" t="s">
        <v>33</v>
      </c>
      <c r="M76" s="81" t="s">
        <v>35</v>
      </c>
      <c r="N76" s="90">
        <v>1</v>
      </c>
      <c r="O76" s="101" t="s">
        <v>400</v>
      </c>
      <c r="P76" s="94" t="s">
        <v>401</v>
      </c>
      <c r="Q76" s="94" t="s">
        <v>402</v>
      </c>
      <c r="R76" s="94" t="s">
        <v>403</v>
      </c>
      <c r="S76" s="94" t="s">
        <v>404</v>
      </c>
    </row>
    <row r="77" spans="1:19" s="35" customFormat="1" ht="205.5" customHeight="1">
      <c r="A77" s="104">
        <v>280</v>
      </c>
      <c r="B77" s="38" t="s">
        <v>28</v>
      </c>
      <c r="C77" s="38" t="s">
        <v>36</v>
      </c>
      <c r="D77" s="39" t="s">
        <v>405</v>
      </c>
      <c r="E77" s="38" t="s">
        <v>100</v>
      </c>
      <c r="F77" s="40">
        <v>43701.85138888889</v>
      </c>
      <c r="G77" s="40">
        <v>43702.541666666664</v>
      </c>
      <c r="H77" s="41" t="s">
        <v>30</v>
      </c>
      <c r="I77" s="42">
        <f t="shared" si="3"/>
        <v>16.56666666653473</v>
      </c>
      <c r="J77" s="105">
        <v>191</v>
      </c>
      <c r="K77" s="44" t="s">
        <v>406</v>
      </c>
      <c r="L77" s="99" t="s">
        <v>34</v>
      </c>
      <c r="M77" s="99" t="s">
        <v>38</v>
      </c>
      <c r="N77" s="106">
        <v>0</v>
      </c>
      <c r="O77" s="84" t="s">
        <v>407</v>
      </c>
      <c r="P77" s="84" t="s">
        <v>408</v>
      </c>
      <c r="Q77" s="84" t="s">
        <v>409</v>
      </c>
      <c r="R77" s="84" t="s">
        <v>410</v>
      </c>
      <c r="S77" s="84" t="s">
        <v>411</v>
      </c>
    </row>
    <row r="78" spans="1:19" s="35" customFormat="1" ht="97.5" customHeight="1">
      <c r="A78" s="107">
        <v>287</v>
      </c>
      <c r="B78" s="38" t="s">
        <v>28</v>
      </c>
      <c r="C78" s="38" t="s">
        <v>36</v>
      </c>
      <c r="D78" s="39" t="s">
        <v>412</v>
      </c>
      <c r="E78" s="38" t="s">
        <v>94</v>
      </c>
      <c r="F78" s="40">
        <v>43707.34375</v>
      </c>
      <c r="G78" s="40">
        <v>43707.35763888889</v>
      </c>
      <c r="H78" s="41" t="s">
        <v>30</v>
      </c>
      <c r="I78" s="42">
        <f t="shared" si="3"/>
        <v>0.33333333337213844</v>
      </c>
      <c r="J78" s="108">
        <v>425</v>
      </c>
      <c r="K78" s="44" t="s">
        <v>413</v>
      </c>
      <c r="L78" s="37" t="s">
        <v>33</v>
      </c>
      <c r="M78" s="37" t="s">
        <v>35</v>
      </c>
      <c r="N78" s="106">
        <v>1</v>
      </c>
      <c r="O78" s="109" t="s">
        <v>414</v>
      </c>
      <c r="P78" s="109" t="s">
        <v>415</v>
      </c>
      <c r="Q78" s="109" t="s">
        <v>402</v>
      </c>
      <c r="R78" s="109" t="s">
        <v>416</v>
      </c>
      <c r="S78" s="109" t="s">
        <v>417</v>
      </c>
    </row>
    <row r="79" spans="1:19" s="35" customFormat="1" ht="13.5">
      <c r="A79" s="145" t="s">
        <v>45</v>
      </c>
      <c r="B79" s="145"/>
      <c r="C79" s="145"/>
      <c r="D79" s="145"/>
      <c r="E79" s="145"/>
      <c r="F79" s="145"/>
      <c r="G79" s="145"/>
      <c r="H79" s="48" t="s">
        <v>30</v>
      </c>
      <c r="I79" s="49">
        <f>SUMIF(H71:H78,"В",I71:I78)</f>
        <v>21.16666666668607</v>
      </c>
      <c r="J79" s="48">
        <f>SUM(J71:J78)</f>
        <v>3246</v>
      </c>
      <c r="K79" s="56"/>
      <c r="L79" s="56"/>
      <c r="M79" s="56"/>
      <c r="N79" s="57" t="s">
        <v>73</v>
      </c>
      <c r="O79" s="110"/>
      <c r="P79" s="68"/>
      <c r="Q79" s="68"/>
      <c r="R79" s="68"/>
      <c r="S79" s="68"/>
    </row>
    <row r="80" spans="1:19" s="35" customFormat="1" ht="15">
      <c r="A80" s="144" t="s">
        <v>21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01"/>
      <c r="P80" s="111"/>
      <c r="Q80" s="111"/>
      <c r="R80" s="111"/>
      <c r="S80" s="111"/>
    </row>
    <row r="81" spans="1:19" s="35" customFormat="1" ht="96.75" customHeight="1">
      <c r="A81" s="104">
        <v>292</v>
      </c>
      <c r="B81" s="112" t="s">
        <v>28</v>
      </c>
      <c r="C81" s="112" t="s">
        <v>36</v>
      </c>
      <c r="D81" s="39" t="s">
        <v>418</v>
      </c>
      <c r="E81" s="38" t="s">
        <v>94</v>
      </c>
      <c r="F81" s="40">
        <v>43714.177083333336</v>
      </c>
      <c r="G81" s="40">
        <v>43714.22222222222</v>
      </c>
      <c r="H81" s="41" t="s">
        <v>30</v>
      </c>
      <c r="I81" s="42">
        <f aca="true" t="shared" si="4" ref="I81:I87">(G81-F81)*24</f>
        <v>1.0833333331975155</v>
      </c>
      <c r="J81" s="108">
        <v>1300</v>
      </c>
      <c r="K81" s="44" t="s">
        <v>419</v>
      </c>
      <c r="L81" s="37" t="s">
        <v>33</v>
      </c>
      <c r="M81" s="37" t="s">
        <v>35</v>
      </c>
      <c r="N81" s="45">
        <v>1</v>
      </c>
      <c r="O81" s="84" t="s">
        <v>420</v>
      </c>
      <c r="P81" s="84" t="s">
        <v>421</v>
      </c>
      <c r="Q81" s="84" t="s">
        <v>422</v>
      </c>
      <c r="R81" s="84" t="s">
        <v>423</v>
      </c>
      <c r="S81" s="84" t="s">
        <v>424</v>
      </c>
    </row>
    <row r="82" spans="1:19" s="35" customFormat="1" ht="75.75" customHeight="1">
      <c r="A82" s="104">
        <v>296</v>
      </c>
      <c r="B82" s="38" t="s">
        <v>28</v>
      </c>
      <c r="C82" s="38" t="s">
        <v>36</v>
      </c>
      <c r="D82" s="39" t="s">
        <v>425</v>
      </c>
      <c r="E82" s="38" t="s">
        <v>100</v>
      </c>
      <c r="F82" s="40">
        <v>43719.40277777778</v>
      </c>
      <c r="G82" s="40">
        <v>43719.4375</v>
      </c>
      <c r="H82" s="113" t="s">
        <v>30</v>
      </c>
      <c r="I82" s="114">
        <f t="shared" si="4"/>
        <v>0.8333333332557231</v>
      </c>
      <c r="J82" s="108">
        <v>50</v>
      </c>
      <c r="K82" s="44" t="s">
        <v>426</v>
      </c>
      <c r="L82" s="99" t="s">
        <v>33</v>
      </c>
      <c r="M82" s="99" t="s">
        <v>35</v>
      </c>
      <c r="N82" s="90">
        <v>1</v>
      </c>
      <c r="O82" s="115" t="s">
        <v>427</v>
      </c>
      <c r="P82" s="97" t="s">
        <v>428</v>
      </c>
      <c r="Q82" s="97" t="s">
        <v>429</v>
      </c>
      <c r="R82" s="97" t="s">
        <v>430</v>
      </c>
      <c r="S82" s="97" t="s">
        <v>431</v>
      </c>
    </row>
    <row r="83" spans="1:19" s="117" customFormat="1" ht="255" customHeight="1">
      <c r="A83" s="104">
        <v>300</v>
      </c>
      <c r="B83" s="38" t="s">
        <v>28</v>
      </c>
      <c r="C83" s="38" t="s">
        <v>36</v>
      </c>
      <c r="D83" s="39" t="s">
        <v>432</v>
      </c>
      <c r="E83" s="38" t="s">
        <v>91</v>
      </c>
      <c r="F83" s="40">
        <v>43721.54861111111</v>
      </c>
      <c r="G83" s="40">
        <v>43721.583333333336</v>
      </c>
      <c r="H83" s="41" t="s">
        <v>30</v>
      </c>
      <c r="I83" s="42">
        <f t="shared" si="4"/>
        <v>0.8333333334303461</v>
      </c>
      <c r="J83" s="108">
        <v>425</v>
      </c>
      <c r="K83" s="44" t="s">
        <v>433</v>
      </c>
      <c r="L83" s="37" t="s">
        <v>34</v>
      </c>
      <c r="M83" s="37" t="s">
        <v>38</v>
      </c>
      <c r="N83" s="90">
        <v>0</v>
      </c>
      <c r="O83" s="116" t="s">
        <v>434</v>
      </c>
      <c r="P83" s="94" t="s">
        <v>435</v>
      </c>
      <c r="Q83" s="94" t="s">
        <v>431</v>
      </c>
      <c r="R83" s="94" t="s">
        <v>436</v>
      </c>
      <c r="S83" s="94" t="s">
        <v>437</v>
      </c>
    </row>
    <row r="84" spans="1:19" s="35" customFormat="1" ht="62.25" customHeight="1">
      <c r="A84" s="104">
        <v>311</v>
      </c>
      <c r="B84" s="38" t="s">
        <v>28</v>
      </c>
      <c r="C84" s="38" t="s">
        <v>178</v>
      </c>
      <c r="D84" s="39" t="s">
        <v>438</v>
      </c>
      <c r="E84" s="38">
        <v>6</v>
      </c>
      <c r="F84" s="40">
        <v>43732.510416666664</v>
      </c>
      <c r="G84" s="40">
        <v>43732.552083333336</v>
      </c>
      <c r="H84" s="41" t="s">
        <v>30</v>
      </c>
      <c r="I84" s="42">
        <f t="shared" si="4"/>
        <v>1.0000000001164153</v>
      </c>
      <c r="J84" s="108">
        <v>3190</v>
      </c>
      <c r="K84" s="44" t="s">
        <v>439</v>
      </c>
      <c r="L84" s="44" t="s">
        <v>43</v>
      </c>
      <c r="M84" s="44"/>
      <c r="N84" s="90">
        <v>0</v>
      </c>
      <c r="O84" s="94" t="s">
        <v>440</v>
      </c>
      <c r="P84" s="94" t="s">
        <v>182</v>
      </c>
      <c r="Q84" s="94" t="s">
        <v>51</v>
      </c>
      <c r="R84" s="94" t="s">
        <v>441</v>
      </c>
      <c r="S84" s="94" t="s">
        <v>431</v>
      </c>
    </row>
    <row r="85" spans="1:19" s="35" customFormat="1" ht="50.25" customHeight="1">
      <c r="A85" s="104">
        <v>316</v>
      </c>
      <c r="B85" s="38" t="s">
        <v>28</v>
      </c>
      <c r="C85" s="38" t="s">
        <v>178</v>
      </c>
      <c r="D85" s="39" t="s">
        <v>442</v>
      </c>
      <c r="E85" s="38" t="s">
        <v>91</v>
      </c>
      <c r="F85" s="40">
        <v>43734.78125</v>
      </c>
      <c r="G85" s="40">
        <v>43734.79513888889</v>
      </c>
      <c r="H85" s="41" t="s">
        <v>30</v>
      </c>
      <c r="I85" s="42">
        <f t="shared" si="4"/>
        <v>0.33333333337213844</v>
      </c>
      <c r="J85" s="108">
        <v>933</v>
      </c>
      <c r="K85" s="44" t="s">
        <v>443</v>
      </c>
      <c r="L85" s="44" t="s">
        <v>43</v>
      </c>
      <c r="M85" s="44"/>
      <c r="N85" s="90">
        <v>0</v>
      </c>
      <c r="O85" s="84" t="s">
        <v>440</v>
      </c>
      <c r="P85" s="84" t="s">
        <v>444</v>
      </c>
      <c r="Q85" s="84" t="s">
        <v>51</v>
      </c>
      <c r="R85" s="94" t="s">
        <v>445</v>
      </c>
      <c r="S85" s="94" t="s">
        <v>431</v>
      </c>
    </row>
    <row r="86" spans="1:19" s="35" customFormat="1" ht="61.5" customHeight="1">
      <c r="A86" s="104">
        <v>319</v>
      </c>
      <c r="B86" s="38" t="s">
        <v>28</v>
      </c>
      <c r="C86" s="38" t="s">
        <v>178</v>
      </c>
      <c r="D86" s="39" t="s">
        <v>446</v>
      </c>
      <c r="E86" s="38" t="s">
        <v>91</v>
      </c>
      <c r="F86" s="40">
        <v>43736.143055555556</v>
      </c>
      <c r="G86" s="40">
        <v>43736.28472222222</v>
      </c>
      <c r="H86" s="41" t="s">
        <v>30</v>
      </c>
      <c r="I86" s="42">
        <f t="shared" si="4"/>
        <v>3.3999999999068677</v>
      </c>
      <c r="J86" s="108">
        <v>492</v>
      </c>
      <c r="K86" s="44" t="s">
        <v>447</v>
      </c>
      <c r="L86" s="44" t="s">
        <v>43</v>
      </c>
      <c r="M86" s="44"/>
      <c r="N86" s="90">
        <v>0</v>
      </c>
      <c r="O86" s="84" t="s">
        <v>440</v>
      </c>
      <c r="P86" s="84" t="s">
        <v>444</v>
      </c>
      <c r="Q86" s="116" t="s">
        <v>51</v>
      </c>
      <c r="R86" s="84" t="s">
        <v>448</v>
      </c>
      <c r="S86" s="84" t="s">
        <v>431</v>
      </c>
    </row>
    <row r="87" spans="1:19" s="35" customFormat="1" ht="99" customHeight="1">
      <c r="A87" s="104">
        <v>321</v>
      </c>
      <c r="B87" s="38" t="s">
        <v>28</v>
      </c>
      <c r="C87" s="38" t="s">
        <v>36</v>
      </c>
      <c r="D87" s="39" t="s">
        <v>449</v>
      </c>
      <c r="E87" s="38" t="s">
        <v>100</v>
      </c>
      <c r="F87" s="40">
        <v>43738.48263888889</v>
      </c>
      <c r="G87" s="40">
        <v>43738.618055555555</v>
      </c>
      <c r="H87" s="41" t="s">
        <v>30</v>
      </c>
      <c r="I87" s="42">
        <f t="shared" si="4"/>
        <v>3.2499999999417923</v>
      </c>
      <c r="J87" s="108">
        <v>57</v>
      </c>
      <c r="K87" s="44" t="s">
        <v>450</v>
      </c>
      <c r="L87" s="99" t="s">
        <v>33</v>
      </c>
      <c r="M87" s="99" t="s">
        <v>39</v>
      </c>
      <c r="N87" s="45">
        <v>1</v>
      </c>
      <c r="O87" s="84" t="s">
        <v>451</v>
      </c>
      <c r="P87" s="84" t="s">
        <v>452</v>
      </c>
      <c r="Q87" s="118">
        <v>43739</v>
      </c>
      <c r="R87" s="109" t="s">
        <v>453</v>
      </c>
      <c r="S87" s="109" t="s">
        <v>454</v>
      </c>
    </row>
    <row r="88" spans="1:19" s="35" customFormat="1" ht="21" customHeight="1">
      <c r="A88" s="146" t="s">
        <v>345</v>
      </c>
      <c r="B88" s="146"/>
      <c r="C88" s="146"/>
      <c r="D88" s="146"/>
      <c r="E88" s="146"/>
      <c r="F88" s="146"/>
      <c r="G88" s="146"/>
      <c r="H88" s="48" t="s">
        <v>30</v>
      </c>
      <c r="I88" s="49">
        <f>SUMIF(H81:H87,"В",I81:I87)</f>
        <v>10.733333333220799</v>
      </c>
      <c r="J88" s="119">
        <f>SUM(J81:J87)</f>
        <v>6447</v>
      </c>
      <c r="K88" s="50"/>
      <c r="L88" s="50"/>
      <c r="M88" s="50"/>
      <c r="N88" s="57" t="s">
        <v>73</v>
      </c>
      <c r="O88" s="66"/>
      <c r="P88" s="67"/>
      <c r="Q88" s="67"/>
      <c r="R88" s="67"/>
      <c r="S88" s="67"/>
    </row>
    <row r="89" spans="1:19" s="35" customFormat="1" ht="6.75" customHeight="1">
      <c r="A89" s="69"/>
      <c r="B89" s="69"/>
      <c r="C89" s="69"/>
      <c r="D89" s="69"/>
      <c r="E89" s="69"/>
      <c r="F89" s="69"/>
      <c r="G89" s="69"/>
      <c r="H89" s="48"/>
      <c r="I89" s="70"/>
      <c r="J89" s="85"/>
      <c r="K89" s="72"/>
      <c r="L89" s="72"/>
      <c r="M89" s="72"/>
      <c r="N89" s="73"/>
      <c r="O89" s="52"/>
      <c r="P89" s="36"/>
      <c r="Q89" s="36"/>
      <c r="R89" s="36"/>
      <c r="S89" s="36"/>
    </row>
    <row r="90" spans="1:19" s="59" customFormat="1" ht="15">
      <c r="A90" s="141" t="s">
        <v>455</v>
      </c>
      <c r="B90" s="141"/>
      <c r="C90" s="141"/>
      <c r="D90" s="141"/>
      <c r="E90" s="141"/>
      <c r="F90" s="141"/>
      <c r="G90" s="141"/>
      <c r="H90" s="74" t="s">
        <v>30</v>
      </c>
      <c r="I90" s="75">
        <f>I88+I79+I69</f>
        <v>33.23333333339542</v>
      </c>
      <c r="J90" s="120">
        <f>J88+J79+J69</f>
        <v>10621</v>
      </c>
      <c r="K90" s="77"/>
      <c r="L90" s="77"/>
      <c r="M90" s="77"/>
      <c r="N90" s="78"/>
      <c r="O90" s="52"/>
      <c r="P90" s="79"/>
      <c r="Q90" s="79"/>
      <c r="R90" s="79"/>
      <c r="S90" s="79"/>
    </row>
    <row r="91" spans="1:19" s="35" customFormat="1" ht="15">
      <c r="A91" s="144" t="s">
        <v>22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80"/>
      <c r="P91" s="80"/>
      <c r="Q91" s="80"/>
      <c r="R91" s="80"/>
      <c r="S91" s="80"/>
    </row>
    <row r="92" spans="1:19" s="47" customFormat="1" ht="131.25" customHeight="1">
      <c r="A92" s="104">
        <v>334</v>
      </c>
      <c r="B92" s="38" t="s">
        <v>28</v>
      </c>
      <c r="C92" s="38" t="s">
        <v>29</v>
      </c>
      <c r="D92" s="39" t="s">
        <v>456</v>
      </c>
      <c r="E92" s="38" t="s">
        <v>91</v>
      </c>
      <c r="F92" s="40">
        <v>43744.72222222222</v>
      </c>
      <c r="G92" s="40">
        <v>43744.75</v>
      </c>
      <c r="H92" s="41" t="s">
        <v>30</v>
      </c>
      <c r="I92" s="42">
        <v>0.6666666667442769</v>
      </c>
      <c r="J92" s="121">
        <v>208</v>
      </c>
      <c r="K92" s="122" t="s">
        <v>457</v>
      </c>
      <c r="L92" s="44" t="s">
        <v>458</v>
      </c>
      <c r="M92" s="37" t="s">
        <v>459</v>
      </c>
      <c r="N92" s="90">
        <v>0</v>
      </c>
      <c r="O92" s="87" t="s">
        <v>460</v>
      </c>
      <c r="P92" s="128" t="s">
        <v>461</v>
      </c>
      <c r="Q92" s="128" t="s">
        <v>462</v>
      </c>
      <c r="R92" s="128" t="s">
        <v>463</v>
      </c>
      <c r="S92" s="128" t="s">
        <v>464</v>
      </c>
    </row>
    <row r="93" spans="1:19" s="47" customFormat="1" ht="60.75" customHeight="1">
      <c r="A93" s="104">
        <v>335</v>
      </c>
      <c r="B93" s="38" t="s">
        <v>28</v>
      </c>
      <c r="C93" s="38" t="s">
        <v>29</v>
      </c>
      <c r="D93" s="39" t="s">
        <v>465</v>
      </c>
      <c r="E93" s="38" t="s">
        <v>91</v>
      </c>
      <c r="F93" s="40">
        <v>43745.15972222222</v>
      </c>
      <c r="G93" s="40">
        <v>43745.225694444445</v>
      </c>
      <c r="H93" s="41" t="s">
        <v>30</v>
      </c>
      <c r="I93" s="42">
        <v>1.583333333430346</v>
      </c>
      <c r="J93" s="121">
        <v>315</v>
      </c>
      <c r="K93" s="122" t="s">
        <v>466</v>
      </c>
      <c r="L93" s="44" t="s">
        <v>320</v>
      </c>
      <c r="M93" s="37" t="s">
        <v>35</v>
      </c>
      <c r="N93" s="90">
        <v>0</v>
      </c>
      <c r="O93" s="109" t="s">
        <v>467</v>
      </c>
      <c r="P93" s="156" t="s">
        <v>51</v>
      </c>
      <c r="Q93" s="156" t="s">
        <v>51</v>
      </c>
      <c r="R93" s="136" t="s">
        <v>468</v>
      </c>
      <c r="S93" s="136" t="s">
        <v>464</v>
      </c>
    </row>
    <row r="94" spans="1:19" s="47" customFormat="1" ht="75.75" customHeight="1">
      <c r="A94" s="104">
        <v>350</v>
      </c>
      <c r="B94" s="38" t="s">
        <v>28</v>
      </c>
      <c r="C94" s="38" t="s">
        <v>29</v>
      </c>
      <c r="D94" s="39" t="s">
        <v>469</v>
      </c>
      <c r="E94" s="38" t="s">
        <v>94</v>
      </c>
      <c r="F94" s="40">
        <v>43749.993055555555</v>
      </c>
      <c r="G94" s="40">
        <v>43750.104166666664</v>
      </c>
      <c r="H94" s="41" t="s">
        <v>30</v>
      </c>
      <c r="I94" s="42">
        <v>2.6666666666278616</v>
      </c>
      <c r="J94" s="121">
        <v>720</v>
      </c>
      <c r="K94" s="122" t="s">
        <v>470</v>
      </c>
      <c r="L94" s="44" t="s">
        <v>320</v>
      </c>
      <c r="M94" s="37" t="s">
        <v>471</v>
      </c>
      <c r="N94" s="90">
        <v>0</v>
      </c>
      <c r="O94" s="123" t="s">
        <v>472</v>
      </c>
      <c r="P94" s="157" t="s">
        <v>473</v>
      </c>
      <c r="Q94" s="157" t="s">
        <v>474</v>
      </c>
      <c r="R94" s="157" t="s">
        <v>475</v>
      </c>
      <c r="S94" s="157" t="s">
        <v>476</v>
      </c>
    </row>
    <row r="95" spans="1:19" s="47" customFormat="1" ht="135" customHeight="1">
      <c r="A95" s="104">
        <v>360</v>
      </c>
      <c r="B95" s="125" t="s">
        <v>28</v>
      </c>
      <c r="C95" s="125" t="s">
        <v>29</v>
      </c>
      <c r="D95" s="124" t="s">
        <v>477</v>
      </c>
      <c r="E95" s="38" t="s">
        <v>91</v>
      </c>
      <c r="F95" s="40">
        <v>43756.31597222222</v>
      </c>
      <c r="G95" s="40">
        <v>43756.475694444445</v>
      </c>
      <c r="H95" s="41" t="s">
        <v>30</v>
      </c>
      <c r="I95" s="42">
        <v>3.833333333430346</v>
      </c>
      <c r="J95" s="121">
        <v>194</v>
      </c>
      <c r="K95" s="122" t="s">
        <v>478</v>
      </c>
      <c r="L95" s="44" t="s">
        <v>479</v>
      </c>
      <c r="M95" s="37" t="s">
        <v>38</v>
      </c>
      <c r="N95" s="90">
        <v>0</v>
      </c>
      <c r="O95" s="94" t="s">
        <v>480</v>
      </c>
      <c r="P95" s="157" t="s">
        <v>481</v>
      </c>
      <c r="Q95" s="157" t="s">
        <v>482</v>
      </c>
      <c r="R95" s="157" t="s">
        <v>483</v>
      </c>
      <c r="S95" s="157" t="s">
        <v>484</v>
      </c>
    </row>
    <row r="96" spans="1:19" s="47" customFormat="1" ht="194.25" customHeight="1">
      <c r="A96" s="104">
        <v>371</v>
      </c>
      <c r="B96" s="125" t="s">
        <v>28</v>
      </c>
      <c r="C96" s="125" t="s">
        <v>36</v>
      </c>
      <c r="D96" s="124" t="s">
        <v>465</v>
      </c>
      <c r="E96" s="38" t="s">
        <v>91</v>
      </c>
      <c r="F96" s="40">
        <v>43766.354166666664</v>
      </c>
      <c r="G96" s="40">
        <v>43766.399305555555</v>
      </c>
      <c r="H96" s="41" t="s">
        <v>30</v>
      </c>
      <c r="I96" s="42">
        <v>1.0833333333721384</v>
      </c>
      <c r="J96" s="126">
        <v>625</v>
      </c>
      <c r="K96" s="44" t="s">
        <v>485</v>
      </c>
      <c r="L96" s="44" t="s">
        <v>34</v>
      </c>
      <c r="M96" s="37" t="s">
        <v>38</v>
      </c>
      <c r="N96" s="90">
        <v>0</v>
      </c>
      <c r="O96" s="84" t="s">
        <v>486</v>
      </c>
      <c r="P96" s="128" t="s">
        <v>372</v>
      </c>
      <c r="Q96" s="128" t="s">
        <v>487</v>
      </c>
      <c r="R96" s="128" t="s">
        <v>488</v>
      </c>
      <c r="S96" s="158" t="s">
        <v>489</v>
      </c>
    </row>
    <row r="97" spans="1:19" s="35" customFormat="1" ht="15">
      <c r="A97" s="145" t="s">
        <v>45</v>
      </c>
      <c r="B97" s="145"/>
      <c r="C97" s="145"/>
      <c r="D97" s="145"/>
      <c r="E97" s="145"/>
      <c r="F97" s="145"/>
      <c r="G97" s="145"/>
      <c r="H97" s="48" t="s">
        <v>30</v>
      </c>
      <c r="I97" s="49">
        <f>SUMIF(H92:H96,"В",I92:I96)</f>
        <v>9.833333333604969</v>
      </c>
      <c r="J97" s="48">
        <f>SUM(J92:J96)</f>
        <v>2062</v>
      </c>
      <c r="K97" s="50"/>
      <c r="L97" s="86"/>
      <c r="M97" s="86"/>
      <c r="N97" s="51" t="s">
        <v>73</v>
      </c>
      <c r="O97" s="110"/>
      <c r="P97" s="68"/>
      <c r="Q97" s="68"/>
      <c r="R97" s="159"/>
      <c r="S97" s="160"/>
    </row>
    <row r="98" spans="1:19" s="35" customFormat="1" ht="15">
      <c r="A98" s="144" t="s">
        <v>23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01"/>
      <c r="P98" s="111"/>
      <c r="Q98" s="111"/>
      <c r="R98" s="111"/>
      <c r="S98" s="111"/>
    </row>
    <row r="99" spans="1:19" s="35" customFormat="1" ht="194.25" customHeight="1">
      <c r="A99" s="45">
        <v>402</v>
      </c>
      <c r="B99" s="38" t="s">
        <v>28</v>
      </c>
      <c r="C99" s="38" t="s">
        <v>29</v>
      </c>
      <c r="D99" s="39" t="s">
        <v>490</v>
      </c>
      <c r="E99" s="38" t="s">
        <v>94</v>
      </c>
      <c r="F99" s="40">
        <v>43794.760416666664</v>
      </c>
      <c r="G99" s="40">
        <v>43794.77847222222</v>
      </c>
      <c r="H99" s="41" t="s">
        <v>30</v>
      </c>
      <c r="I99" s="42">
        <v>0.4333333333488554</v>
      </c>
      <c r="J99" s="121">
        <v>310</v>
      </c>
      <c r="K99" s="44" t="s">
        <v>491</v>
      </c>
      <c r="L99" s="37" t="s">
        <v>492</v>
      </c>
      <c r="M99" s="37" t="s">
        <v>493</v>
      </c>
      <c r="N99" s="127">
        <v>1</v>
      </c>
      <c r="O99" s="128" t="s">
        <v>494</v>
      </c>
      <c r="P99" s="128" t="s">
        <v>495</v>
      </c>
      <c r="Q99" s="128" t="s">
        <v>496</v>
      </c>
      <c r="R99" s="128" t="s">
        <v>497</v>
      </c>
      <c r="S99" s="128" t="s">
        <v>498</v>
      </c>
    </row>
    <row r="100" spans="1:19" s="35" customFormat="1" ht="99.75" customHeight="1">
      <c r="A100" s="90">
        <v>403</v>
      </c>
      <c r="B100" s="38" t="s">
        <v>28</v>
      </c>
      <c r="C100" s="38" t="s">
        <v>36</v>
      </c>
      <c r="D100" s="39" t="s">
        <v>282</v>
      </c>
      <c r="E100" s="38" t="s">
        <v>94</v>
      </c>
      <c r="F100" s="40">
        <v>43794.76597222222</v>
      </c>
      <c r="G100" s="40">
        <v>43794.84305555555</v>
      </c>
      <c r="H100" s="41" t="s">
        <v>30</v>
      </c>
      <c r="I100" s="42">
        <v>1.8499999999185093</v>
      </c>
      <c r="J100" s="121">
        <v>1223</v>
      </c>
      <c r="K100" s="44" t="s">
        <v>491</v>
      </c>
      <c r="L100" s="37" t="s">
        <v>492</v>
      </c>
      <c r="M100" s="37" t="s">
        <v>493</v>
      </c>
      <c r="N100" s="127">
        <v>1</v>
      </c>
      <c r="O100" s="87" t="s">
        <v>499</v>
      </c>
      <c r="P100" s="157" t="s">
        <v>151</v>
      </c>
      <c r="Q100" s="157" t="s">
        <v>500</v>
      </c>
      <c r="R100" s="128" t="s">
        <v>501</v>
      </c>
      <c r="S100" s="128" t="s">
        <v>502</v>
      </c>
    </row>
    <row r="101" spans="1:24" s="35" customFormat="1" ht="171" customHeight="1">
      <c r="A101" s="90">
        <v>409</v>
      </c>
      <c r="B101" s="129" t="s">
        <v>28</v>
      </c>
      <c r="C101" s="129" t="s">
        <v>36</v>
      </c>
      <c r="D101" s="130" t="s">
        <v>503</v>
      </c>
      <c r="E101" s="38" t="s">
        <v>100</v>
      </c>
      <c r="F101" s="40">
        <v>43797.72361111111</v>
      </c>
      <c r="G101" s="40">
        <v>43797.881944444445</v>
      </c>
      <c r="H101" s="131" t="s">
        <v>30</v>
      </c>
      <c r="I101" s="132">
        <v>3.7999999999883585</v>
      </c>
      <c r="J101" s="121">
        <v>114</v>
      </c>
      <c r="K101" s="44" t="s">
        <v>504</v>
      </c>
      <c r="L101" s="37" t="s">
        <v>479</v>
      </c>
      <c r="M101" s="37" t="s">
        <v>493</v>
      </c>
      <c r="N101" s="127">
        <v>0</v>
      </c>
      <c r="O101" s="133" t="s">
        <v>505</v>
      </c>
      <c r="P101" s="84" t="s">
        <v>506</v>
      </c>
      <c r="Q101" s="128" t="s">
        <v>507</v>
      </c>
      <c r="R101" s="134" t="s">
        <v>508</v>
      </c>
      <c r="S101" s="161" t="s">
        <v>509</v>
      </c>
      <c r="X101" s="35">
        <v>0</v>
      </c>
    </row>
    <row r="102" spans="1:19" s="35" customFormat="1" ht="13.5">
      <c r="A102" s="145" t="s">
        <v>45</v>
      </c>
      <c r="B102" s="145"/>
      <c r="C102" s="145"/>
      <c r="D102" s="145"/>
      <c r="E102" s="145"/>
      <c r="F102" s="145"/>
      <c r="G102" s="145"/>
      <c r="H102" s="48" t="s">
        <v>30</v>
      </c>
      <c r="I102" s="49">
        <f>SUMIF(H99:H101,"В",I99:I101)</f>
        <v>6.083333333255723</v>
      </c>
      <c r="J102" s="48">
        <f>SUM(J99:J101)</f>
        <v>1647</v>
      </c>
      <c r="K102" s="56"/>
      <c r="L102" s="56"/>
      <c r="M102" s="56"/>
      <c r="N102" s="57" t="s">
        <v>73</v>
      </c>
      <c r="O102" s="87"/>
      <c r="P102" s="68"/>
      <c r="Q102" s="68"/>
      <c r="R102" s="34"/>
      <c r="S102" s="34"/>
    </row>
    <row r="103" spans="1:19" s="35" customFormat="1" ht="15">
      <c r="A103" s="144" t="s">
        <v>24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87"/>
      <c r="P103" s="34"/>
      <c r="Q103" s="34"/>
      <c r="R103" s="34"/>
      <c r="S103" s="34"/>
    </row>
    <row r="104" spans="1:19" s="35" customFormat="1" ht="231" customHeight="1">
      <c r="A104" s="90">
        <v>417</v>
      </c>
      <c r="B104" s="38" t="s">
        <v>28</v>
      </c>
      <c r="C104" s="38" t="s">
        <v>36</v>
      </c>
      <c r="D104" s="39" t="s">
        <v>510</v>
      </c>
      <c r="E104" s="38" t="s">
        <v>91</v>
      </c>
      <c r="F104" s="92">
        <v>43808.618055555555</v>
      </c>
      <c r="G104" s="92">
        <v>43808.774305555555</v>
      </c>
      <c r="H104" s="41" t="s">
        <v>30</v>
      </c>
      <c r="I104" s="42">
        <v>3.75</v>
      </c>
      <c r="J104" s="135">
        <v>682</v>
      </c>
      <c r="K104" s="44" t="s">
        <v>511</v>
      </c>
      <c r="L104" s="37" t="s">
        <v>34</v>
      </c>
      <c r="M104" s="37" t="s">
        <v>38</v>
      </c>
      <c r="N104" s="45">
        <v>0</v>
      </c>
      <c r="O104" s="87" t="s">
        <v>512</v>
      </c>
      <c r="P104" s="157" t="s">
        <v>513</v>
      </c>
      <c r="Q104" s="157" t="s">
        <v>514</v>
      </c>
      <c r="R104" s="128" t="s">
        <v>515</v>
      </c>
      <c r="S104" s="128" t="s">
        <v>516</v>
      </c>
    </row>
    <row r="105" spans="1:19" s="35" customFormat="1" ht="110.25" customHeight="1">
      <c r="A105" s="90">
        <v>422</v>
      </c>
      <c r="B105" s="38" t="s">
        <v>28</v>
      </c>
      <c r="C105" s="38" t="s">
        <v>36</v>
      </c>
      <c r="D105" s="39" t="s">
        <v>510</v>
      </c>
      <c r="E105" s="38" t="s">
        <v>91</v>
      </c>
      <c r="F105" s="40">
        <v>43813.84375</v>
      </c>
      <c r="G105" s="40">
        <v>43813.875</v>
      </c>
      <c r="H105" s="41" t="s">
        <v>30</v>
      </c>
      <c r="I105" s="42">
        <v>0.75</v>
      </c>
      <c r="J105" s="121">
        <v>263</v>
      </c>
      <c r="K105" s="44" t="s">
        <v>517</v>
      </c>
      <c r="L105" s="37" t="s">
        <v>33</v>
      </c>
      <c r="M105" s="37" t="s">
        <v>35</v>
      </c>
      <c r="N105" s="127">
        <v>1</v>
      </c>
      <c r="O105" s="95" t="s">
        <v>518</v>
      </c>
      <c r="P105" s="162" t="s">
        <v>519</v>
      </c>
      <c r="Q105" s="128" t="s">
        <v>520</v>
      </c>
      <c r="R105" s="96" t="s">
        <v>521</v>
      </c>
      <c r="S105" s="158" t="s">
        <v>522</v>
      </c>
    </row>
    <row r="106" spans="1:19" s="117" customFormat="1" ht="121.5" customHeight="1">
      <c r="A106" s="90">
        <v>432</v>
      </c>
      <c r="B106" s="38" t="s">
        <v>28</v>
      </c>
      <c r="C106" s="38" t="s">
        <v>36</v>
      </c>
      <c r="D106" s="39" t="s">
        <v>282</v>
      </c>
      <c r="E106" s="38" t="s">
        <v>94</v>
      </c>
      <c r="F106" s="40">
        <v>43823.95694444444</v>
      </c>
      <c r="G106" s="40">
        <v>43824.01111111111</v>
      </c>
      <c r="H106" s="41" t="s">
        <v>30</v>
      </c>
      <c r="I106" s="42">
        <v>1.3000000000465661</v>
      </c>
      <c r="J106" s="121">
        <v>857</v>
      </c>
      <c r="K106" s="44" t="s">
        <v>523</v>
      </c>
      <c r="L106" s="37" t="s">
        <v>33</v>
      </c>
      <c r="M106" s="37" t="s">
        <v>35</v>
      </c>
      <c r="N106" s="45">
        <v>1</v>
      </c>
      <c r="O106" s="87" t="s">
        <v>524</v>
      </c>
      <c r="P106" s="136" t="s">
        <v>151</v>
      </c>
      <c r="Q106" s="136" t="s">
        <v>525</v>
      </c>
      <c r="R106" s="128" t="s">
        <v>526</v>
      </c>
      <c r="S106" s="128" t="s">
        <v>527</v>
      </c>
    </row>
    <row r="107" spans="1:19" s="35" customFormat="1" ht="38.25" customHeight="1">
      <c r="A107" s="90">
        <v>437</v>
      </c>
      <c r="B107" s="38" t="s">
        <v>28</v>
      </c>
      <c r="C107" s="38" t="s">
        <v>29</v>
      </c>
      <c r="D107" s="39" t="s">
        <v>528</v>
      </c>
      <c r="E107" s="38" t="s">
        <v>94</v>
      </c>
      <c r="F107" s="40">
        <v>43826.34375</v>
      </c>
      <c r="G107" s="40">
        <v>43826.3875</v>
      </c>
      <c r="H107" s="41" t="s">
        <v>30</v>
      </c>
      <c r="I107" s="42">
        <v>1.0499999999301508</v>
      </c>
      <c r="J107" s="121">
        <v>777</v>
      </c>
      <c r="K107" s="44" t="s">
        <v>529</v>
      </c>
      <c r="L107" s="37" t="s">
        <v>530</v>
      </c>
      <c r="M107" s="37" t="s">
        <v>35</v>
      </c>
      <c r="N107" s="45">
        <v>0</v>
      </c>
      <c r="O107" s="95" t="s">
        <v>531</v>
      </c>
      <c r="P107" s="84" t="s">
        <v>532</v>
      </c>
      <c r="Q107" s="128" t="s">
        <v>533</v>
      </c>
      <c r="R107" s="163" t="s">
        <v>51</v>
      </c>
      <c r="S107" s="164" t="s">
        <v>51</v>
      </c>
    </row>
    <row r="108" spans="1:19" s="35" customFormat="1" ht="63" customHeight="1">
      <c r="A108" s="90">
        <v>439</v>
      </c>
      <c r="B108" s="38" t="s">
        <v>28</v>
      </c>
      <c r="C108" s="129" t="s">
        <v>178</v>
      </c>
      <c r="D108" s="129" t="s">
        <v>534</v>
      </c>
      <c r="E108" s="38" t="s">
        <v>94</v>
      </c>
      <c r="F108" s="40">
        <v>43827.34375</v>
      </c>
      <c r="G108" s="40">
        <v>43827.413194444445</v>
      </c>
      <c r="H108" s="131" t="s">
        <v>30</v>
      </c>
      <c r="I108" s="42">
        <v>1.6666666666860692</v>
      </c>
      <c r="J108" s="121">
        <v>4500</v>
      </c>
      <c r="K108" s="44" t="s">
        <v>535</v>
      </c>
      <c r="L108" s="37" t="s">
        <v>43</v>
      </c>
      <c r="M108" s="37"/>
      <c r="N108" s="45">
        <v>0</v>
      </c>
      <c r="O108" s="87" t="s">
        <v>536</v>
      </c>
      <c r="P108" s="161" t="s">
        <v>51</v>
      </c>
      <c r="Q108" s="133" t="s">
        <v>51</v>
      </c>
      <c r="R108" s="84" t="s">
        <v>537</v>
      </c>
      <c r="S108" s="128" t="s">
        <v>538</v>
      </c>
    </row>
    <row r="109" spans="1:19" s="35" customFormat="1" ht="21" customHeight="1">
      <c r="A109" s="146" t="s">
        <v>345</v>
      </c>
      <c r="B109" s="146"/>
      <c r="C109" s="146"/>
      <c r="D109" s="146"/>
      <c r="E109" s="146"/>
      <c r="F109" s="146"/>
      <c r="G109" s="146"/>
      <c r="H109" s="48" t="s">
        <v>30</v>
      </c>
      <c r="I109" s="49">
        <f>SUMIF(H104:H108,"В",I104:I108)</f>
        <v>8.516666666662786</v>
      </c>
      <c r="J109" s="119">
        <f>SUM(J104:J108)</f>
        <v>7079</v>
      </c>
      <c r="K109" s="50"/>
      <c r="L109" s="50"/>
      <c r="M109" s="50"/>
      <c r="N109" s="57" t="s">
        <v>73</v>
      </c>
      <c r="O109" s="52"/>
      <c r="P109" s="36"/>
      <c r="Q109" s="36"/>
      <c r="R109" s="67"/>
      <c r="S109" s="67"/>
    </row>
    <row r="110" spans="1:19" s="35" customFormat="1" ht="6.75" customHeight="1">
      <c r="A110" s="69"/>
      <c r="B110" s="69"/>
      <c r="C110" s="69"/>
      <c r="D110" s="69"/>
      <c r="E110" s="69"/>
      <c r="F110" s="69"/>
      <c r="G110" s="69"/>
      <c r="H110" s="48"/>
      <c r="I110" s="70"/>
      <c r="J110" s="85"/>
      <c r="K110" s="72"/>
      <c r="L110" s="72"/>
      <c r="M110" s="72"/>
      <c r="N110" s="73"/>
      <c r="O110" s="52"/>
      <c r="P110" s="36"/>
      <c r="Q110" s="36"/>
      <c r="R110" s="36"/>
      <c r="S110" s="36"/>
    </row>
    <row r="111" spans="1:19" s="59" customFormat="1" ht="15">
      <c r="A111" s="141" t="s">
        <v>539</v>
      </c>
      <c r="B111" s="141"/>
      <c r="C111" s="141"/>
      <c r="D111" s="141"/>
      <c r="E111" s="141"/>
      <c r="F111" s="141"/>
      <c r="G111" s="141"/>
      <c r="H111" s="74" t="s">
        <v>30</v>
      </c>
      <c r="I111" s="75">
        <f>I109+I102+I97</f>
        <v>24.43333333352348</v>
      </c>
      <c r="J111" s="120">
        <f>J109+J102+J97</f>
        <v>10788</v>
      </c>
      <c r="K111" s="77"/>
      <c r="L111" s="77"/>
      <c r="M111" s="77"/>
      <c r="N111" s="78"/>
      <c r="O111" s="52"/>
      <c r="P111" s="79"/>
      <c r="Q111" s="79"/>
      <c r="R111" s="79"/>
      <c r="S111" s="79"/>
    </row>
    <row r="112" spans="1:19" ht="24.75" customHeight="1">
      <c r="A112" s="142" t="s">
        <v>540</v>
      </c>
      <c r="B112" s="142"/>
      <c r="C112" s="142"/>
      <c r="D112" s="142"/>
      <c r="E112" s="142"/>
      <c r="F112" s="142"/>
      <c r="G112" s="142"/>
      <c r="H112" s="137" t="s">
        <v>30</v>
      </c>
      <c r="I112" s="138">
        <f>I111+I90+I64+I30</f>
        <v>162.3499999999185</v>
      </c>
      <c r="J112" s="140">
        <f>J111+J90+J64+J30</f>
        <v>58634</v>
      </c>
      <c r="K112" s="139"/>
      <c r="L112" s="139"/>
      <c r="M112" s="139"/>
      <c r="N112" s="139"/>
      <c r="O112" s="139"/>
      <c r="P112" s="139"/>
      <c r="Q112" s="139"/>
      <c r="R112" s="139"/>
      <c r="S112" s="139"/>
    </row>
  </sheetData>
  <sheetProtection formatRows="0" insertRows="0"/>
  <mergeCells count="33">
    <mergeCell ref="A20:G20"/>
    <mergeCell ref="A28:G28"/>
    <mergeCell ref="A8:S8"/>
    <mergeCell ref="A65:N65"/>
    <mergeCell ref="A1:J1"/>
    <mergeCell ref="A3:J3"/>
    <mergeCell ref="A4:J4"/>
    <mergeCell ref="A31:N31"/>
    <mergeCell ref="A40:G40"/>
    <mergeCell ref="A30:G30"/>
    <mergeCell ref="A5:J5"/>
    <mergeCell ref="K5:S5"/>
    <mergeCell ref="A13:G13"/>
    <mergeCell ref="A70:N70"/>
    <mergeCell ref="A79:G79"/>
    <mergeCell ref="A80:N80"/>
    <mergeCell ref="A88:G88"/>
    <mergeCell ref="A90:G90"/>
    <mergeCell ref="A41:N41"/>
    <mergeCell ref="A50:G50"/>
    <mergeCell ref="A51:N51"/>
    <mergeCell ref="A62:G62"/>
    <mergeCell ref="A64:G64"/>
    <mergeCell ref="A111:G111"/>
    <mergeCell ref="A112:G112"/>
    <mergeCell ref="A2:N2"/>
    <mergeCell ref="A91:N91"/>
    <mergeCell ref="A97:G97"/>
    <mergeCell ref="A98:N98"/>
    <mergeCell ref="A102:G102"/>
    <mergeCell ref="A103:N103"/>
    <mergeCell ref="A109:G109"/>
    <mergeCell ref="A69:G69"/>
  </mergeCells>
  <printOptions horizontalCentered="1"/>
  <pageMargins left="0.1968503937007874" right="0.1968503937007874" top="0.7480314960629921" bottom="0.15748031496062992" header="0" footer="0"/>
  <pageSetup fitToHeight="5" fitToWidth="1" horizontalDpi="600" verticalDpi="600" orientation="landscape" paperSize="9" scale="26" r:id="rId1"/>
  <rowBreaks count="1" manualBreakCount="1">
    <brk id="2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4.25">
      <c r="B2" t="s">
        <v>13</v>
      </c>
    </row>
    <row r="3" ht="14.25">
      <c r="B3" t="s">
        <v>14</v>
      </c>
    </row>
    <row r="4" ht="14.25">
      <c r="B4" t="s">
        <v>15</v>
      </c>
    </row>
    <row r="5" ht="14.25">
      <c r="B5" t="s">
        <v>16</v>
      </c>
    </row>
    <row r="6" ht="14.25">
      <c r="B6" t="s">
        <v>17</v>
      </c>
    </row>
    <row r="7" ht="14.25">
      <c r="B7" t="s">
        <v>18</v>
      </c>
    </row>
    <row r="8" ht="14.25">
      <c r="B8" t="s">
        <v>19</v>
      </c>
    </row>
    <row r="9" ht="14.25">
      <c r="B9" t="s">
        <v>20</v>
      </c>
    </row>
    <row r="10" ht="14.25">
      <c r="B10" t="s">
        <v>21</v>
      </c>
    </row>
    <row r="11" ht="14.25">
      <c r="B11" t="s">
        <v>22</v>
      </c>
    </row>
    <row r="12" ht="14.25">
      <c r="B12" t="s">
        <v>23</v>
      </c>
    </row>
    <row r="13" ht="14.25">
      <c r="B1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Заводовская Т.П.</cp:lastModifiedBy>
  <cp:lastPrinted>2019-06-13T10:29:55Z</cp:lastPrinted>
  <dcterms:created xsi:type="dcterms:W3CDTF">2017-02-13T15:22:59Z</dcterms:created>
  <dcterms:modified xsi:type="dcterms:W3CDTF">2020-02-27T07:20:29Z</dcterms:modified>
  <cp:category/>
  <cp:version/>
  <cp:contentType/>
  <cp:contentStatus/>
</cp:coreProperties>
</file>