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БАЛАНС на 2021 год" sheetId="1" r:id="rId1"/>
    <sheet name="1" sheetId="2" r:id="rId2"/>
    <sheet name="2" sheetId="3" r:id="rId3"/>
    <sheet name="3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<sst xmlns="http://schemas.openxmlformats.org/spreadsheetml/2006/main" count="388" uniqueCount="162">
  <si>
    <t>2009 год</t>
  </si>
  <si>
    <t>2010 год</t>
  </si>
  <si>
    <t>2011 год</t>
  </si>
  <si>
    <t>2012 год</t>
  </si>
  <si>
    <t>2013 год</t>
  </si>
  <si>
    <t>-</t>
  </si>
  <si>
    <t>ВН</t>
  </si>
  <si>
    <t>СН1</t>
  </si>
  <si>
    <t>СН2</t>
  </si>
  <si>
    <t>НН</t>
  </si>
  <si>
    <t>Всего</t>
  </si>
  <si>
    <t>0, 300</t>
  </si>
  <si>
    <t>2014 год</t>
  </si>
  <si>
    <t>2015 год</t>
  </si>
  <si>
    <t>2016 год</t>
  </si>
  <si>
    <t>2017 год</t>
  </si>
  <si>
    <t>2018 год</t>
  </si>
  <si>
    <t>2019 год</t>
  </si>
  <si>
    <t>Поступление в сеть, млн. кВтч</t>
  </si>
  <si>
    <t>Отпуск из сети, млн. кВтч</t>
  </si>
  <si>
    <t>2020 год</t>
  </si>
  <si>
    <t xml:space="preserve">(1)  Сведения об отпуске электроэнергии в сеть и отпуске электроэнергии из сети </t>
  </si>
  <si>
    <r>
      <t>19 «г» 1. О балансе электрической энергии и мощности, в том числе (1)</t>
    </r>
    <r>
      <rPr>
        <b/>
        <u val="single"/>
        <sz val="12"/>
        <color indexed="8"/>
        <rFont val="Times New Roman"/>
        <family val="1"/>
      </rPr>
      <t>об отпуске электроэнергии в сеть и отпуске электроэнергии из сети сетевой компании по уровням напряжений</t>
    </r>
    <r>
      <rPr>
        <sz val="12"/>
        <color indexed="8"/>
        <rFont val="Times New Roman"/>
        <family val="1"/>
      </rPr>
      <t>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(2)</t>
    </r>
    <r>
      <rPr>
        <b/>
        <u val="single"/>
        <sz val="12"/>
        <color indexed="8"/>
        <rFont val="Times New Roman"/>
        <family val="1"/>
      </rPr>
      <t>об объеме переданной электроэнергии</t>
    </r>
    <r>
      <rPr>
        <sz val="12"/>
        <color indexed="8"/>
        <rFont val="Times New Roman"/>
        <family val="1"/>
      </rPr>
      <t xml:space="preserve">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(3)</t>
    </r>
    <r>
      <rPr>
        <b/>
        <u val="single"/>
        <sz val="12"/>
        <color indexed="8"/>
        <rFont val="Times New Roman"/>
        <family val="1"/>
      </rPr>
      <t>о потерях электроэнергии в сетях сетевой организации</t>
    </r>
    <r>
      <rPr>
        <sz val="12"/>
        <color indexed="8"/>
        <rFont val="Times New Roman"/>
        <family val="1"/>
      </rPr>
      <t xml:space="preserve"> в абсолютном и относительном выражении по уровням напряжения, используемым для целей ценообразования;</t>
    </r>
  </si>
  <si>
    <t xml:space="preserve"> 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</si>
  <si>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</si>
  <si>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</si>
  <si>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</si>
  <si>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</si>
  <si>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</si>
  <si>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</si>
  <si>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</si>
  <si>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</si>
  <si>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</si>
  <si>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</si>
  <si>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</si>
  <si>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</si>
  <si>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</si>
  <si>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</si>
  <si>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СН2, млн. кВтч</t>
  </si>
  <si>
    <t>НН, млн. кВтч</t>
  </si>
  <si>
    <t>Всего, млн. кВтч</t>
  </si>
  <si>
    <t>Всего, %</t>
  </si>
  <si>
    <t>Реализация э/э, млн. кВтч</t>
  </si>
  <si>
    <t xml:space="preserve">АО «НЭСК» по уровням напряжений, используемых для ценообразования, </t>
  </si>
  <si>
    <t>(3). Сведения о потерях электроэнергии в сетях АО «НЭСК» в абсолютном и относительном выражении по уровням напряжения, используемым для целей ценообразования (ПЛАН)</t>
  </si>
  <si>
    <t>потребителям электроэнергии (ФАКТ)</t>
  </si>
  <si>
    <t>(2) Сведения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(ФАКТ)</t>
  </si>
  <si>
    <t xml:space="preserve">Баланс передачи электрической энергии (мощности) по распределительным сетям </t>
  </si>
  <si>
    <t>ОАО «Невинномысская электросетевая компания»</t>
  </si>
  <si>
    <t>по данным организации</t>
  </si>
  <si>
    <t>№
п/п</t>
  </si>
  <si>
    <t>Показатели</t>
  </si>
  <si>
    <t>Таблица № П1.4.</t>
  </si>
  <si>
    <t>Таблица № П1.5.</t>
  </si>
  <si>
    <t>Число часов использования
заявленной мощности</t>
  </si>
  <si>
    <r>
      <t>Период регулирования -</t>
    </r>
    <r>
      <rPr>
        <b/>
        <sz val="20"/>
        <rFont val="Times New Roman"/>
        <family val="1"/>
      </rPr>
      <t xml:space="preserve"> 2021 год</t>
    </r>
  </si>
  <si>
    <r>
      <t xml:space="preserve">Период регулирования - </t>
    </r>
    <r>
      <rPr>
        <b/>
        <sz val="20"/>
        <rFont val="Times New Roman"/>
        <family val="1"/>
      </rPr>
      <t>1-ое полугодие 2021 года</t>
    </r>
  </si>
  <si>
    <r>
      <t>Период регулирования - 2</t>
    </r>
    <r>
      <rPr>
        <b/>
        <sz val="20"/>
        <rFont val="Times New Roman"/>
        <family val="1"/>
      </rPr>
      <t>-ое полугодие 2021 года</t>
    </r>
  </si>
  <si>
    <t>Объем электрической энергии, млн.кВт.ч</t>
  </si>
  <si>
    <t>Заявленная мощность, МВт. мес</t>
  </si>
  <si>
    <t>СН11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</si>
  <si>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</si>
  <si>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</si>
  <si>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</si>
  <si>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</si>
  <si>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</si>
  <si>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1.2.</t>
  </si>
  <si>
    <t>От электростанций ПЭ 
(опосредовано к ОАО «МРСК»)</t>
  </si>
  <si>
    <t>ОАО «Невинномысская ГРЭС»</t>
  </si>
  <si>
    <t>ОАО «Гидро ОГК»</t>
  </si>
  <si>
    <t>ОАО «ТГК-8» Кисловодская ТЭЦ</t>
  </si>
  <si>
    <t>1.3.</t>
  </si>
  <si>
    <t>Поступление эл. энергии из ФСК</t>
  </si>
  <si>
    <t>1.4.</t>
  </si>
  <si>
    <t>Поступление эл. энергии от других организаций, в том числе:</t>
  </si>
  <si>
    <t>1.4.1</t>
  </si>
  <si>
    <t>Филиал ОАО «МРСК Северного Кавказа» - 
«Ставропольэнерго»</t>
  </si>
  <si>
    <t>1.4.2</t>
  </si>
  <si>
    <t>ГУП СК «Ставрополькоммунэлектро»</t>
  </si>
  <si>
    <t>1.4.3</t>
  </si>
  <si>
    <t>Северо-Кавказский филиал ОАО «РЖД»</t>
  </si>
  <si>
    <t>1.4.5</t>
  </si>
  <si>
    <t>ОАО «Горэлектросеть» г. Кисловодск</t>
  </si>
  <si>
    <t>1.4.6</t>
  </si>
  <si>
    <t>АО «НЭСК»</t>
  </si>
  <si>
    <t>1.4.7</t>
  </si>
  <si>
    <t>МУП г. Буденновска «Электросетевая компания»</t>
  </si>
  <si>
    <t>1.4.8</t>
  </si>
  <si>
    <t>АО «Невинномысский Азот»</t>
  </si>
  <si>
    <t>2.</t>
  </si>
  <si>
    <t xml:space="preserve">Потери электроэнергии в сети </t>
  </si>
  <si>
    <t>2.1</t>
  </si>
  <si>
    <t>потери на собственные нужды</t>
  </si>
  <si>
    <t>2.2</t>
  </si>
  <si>
    <t>потери для передачи абонентам</t>
  </si>
  <si>
    <t>то же в %</t>
  </si>
  <si>
    <t>3.</t>
  </si>
  <si>
    <t>Расход эл.энергии на произв и хоз.нужды</t>
  </si>
  <si>
    <t>4.</t>
  </si>
  <si>
    <t>Отпуск из сети</t>
  </si>
  <si>
    <t>4.1.</t>
  </si>
  <si>
    <t>полезный отпуск, в том числе:</t>
  </si>
  <si>
    <t>4.1.1</t>
  </si>
  <si>
    <t>собственным потребителям</t>
  </si>
  <si>
    <t>4.1.2</t>
  </si>
  <si>
    <t>потребителям других сбытовых организаций</t>
  </si>
  <si>
    <t>ОАО «Ставропольэнергосбыт»</t>
  </si>
  <si>
    <t>ОАО «Пятигорские электрические сети»</t>
  </si>
  <si>
    <t>ОАО «Ессентукские электрические сети»</t>
  </si>
  <si>
    <t>АО «Горэлектросеть» г. Невинномысск</t>
  </si>
  <si>
    <t>ОАО «Буденновская энергосбытовая компания»</t>
  </si>
  <si>
    <t>ОАО «ОборонэнергоСбыт»</t>
  </si>
  <si>
    <t>ОАО «Роснефть-Ставропольнефтегаз»</t>
  </si>
  <si>
    <t>ООО «ТД «Энергосервис», г. Москва</t>
  </si>
  <si>
    <t>ОАО «Монокристалл», г. Ставрополь</t>
  </si>
  <si>
    <t>ООО «ЕвроХим-Энерго», г. Москва</t>
  </si>
  <si>
    <t>ОАО «МагнитЭнерго»</t>
  </si>
  <si>
    <t>ООО "ПрофСервисТрейд"</t>
  </si>
  <si>
    <t>4.2</t>
  </si>
  <si>
    <t>сальдо переток в другие организации</t>
  </si>
  <si>
    <t>4.2.1</t>
  </si>
  <si>
    <t>4.2.2</t>
  </si>
  <si>
    <t>4.2.3</t>
  </si>
  <si>
    <t>4.2.4</t>
  </si>
  <si>
    <t>4.2.5</t>
  </si>
  <si>
    <t>4.2.6</t>
  </si>
  <si>
    <t>4.2.7</t>
  </si>
  <si>
    <t>ОАО «Георгиевские городкие электросети»</t>
  </si>
  <si>
    <t>4.2.8</t>
  </si>
  <si>
    <t>4.2.9</t>
  </si>
  <si>
    <t>Филиал «Железноводские электрические сети» ООО «Логика»</t>
  </si>
  <si>
    <t>4.2.10</t>
  </si>
  <si>
    <t>ОАО «Невинномысский Азот»</t>
  </si>
  <si>
    <t>4.2.11</t>
  </si>
  <si>
    <t>ОАО «Оборонэнерго»</t>
  </si>
  <si>
    <t>4.2.12</t>
  </si>
  <si>
    <t>ООО «Газпром энерго», г. Ставрополь</t>
  </si>
  <si>
    <t>4.2.13</t>
  </si>
  <si>
    <t>ООО ПП «Стеклотара» г.Ставрополь</t>
  </si>
  <si>
    <t>4.2.14</t>
  </si>
  <si>
    <t>ООО «Концерн Энергия» г. МинВоды</t>
  </si>
  <si>
    <t>4.2.15</t>
  </si>
  <si>
    <t>ООО «Ритм-Б», г. Ставрополь</t>
  </si>
  <si>
    <t>4.2.16</t>
  </si>
  <si>
    <t>ФГУАП «КавминводыАвиа», г. МинВоды</t>
  </si>
  <si>
    <t>4.2.17</t>
  </si>
  <si>
    <t>ФГУАП «КавминводыАвиа», г. Ставрополь</t>
  </si>
  <si>
    <t>4.2.18</t>
  </si>
  <si>
    <t>ЗАО «Люминофор-сервис»</t>
  </si>
  <si>
    <t>4.2.19</t>
  </si>
  <si>
    <t>ООО «Горэлектросеть», г. Буденновск</t>
  </si>
  <si>
    <t>4.2.20</t>
  </si>
  <si>
    <t>ООО «Алмаз», г. Буденновск</t>
  </si>
  <si>
    <t>4.2.21</t>
  </si>
  <si>
    <t>ООО «Восток», г. Буденновск</t>
  </si>
  <si>
    <t>4.2.22</t>
  </si>
  <si>
    <t>ООО «Электрон», г. Буденновск</t>
  </si>
  <si>
    <t>4.3</t>
  </si>
  <si>
    <t>сальдо переток в сопредельные регионы</t>
  </si>
  <si>
    <t>5.</t>
  </si>
  <si>
    <t>проверка</t>
  </si>
  <si>
    <t>Потери по балансу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</si>
</sst>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0.0%"/>
    <numFmt numFmtId="189" formatCode="#,##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34"/>
      <name val="Times New Roman"/>
      <family val="1"/>
    </font>
    <font>
      <b/>
      <sz val="34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6"/>
      <color rgb="FFFF0000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8" fillId="0" borderId="0">
      <alignment/>
      <protection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3" borderId="0" applyFont="0" applyBorder="0">
      <alignment horizontal="right"/>
      <protection/>
    </xf>
    <xf numFmtId="0" fontId="55" fillId="34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182" fontId="0" fillId="0" borderId="0" xfId="0" applyNumberFormat="1" applyAlignment="1">
      <alignment vertical="center" wrapText="1"/>
    </xf>
    <xf numFmtId="182" fontId="56" fillId="0" borderId="7" xfId="0" applyNumberFormat="1" applyFont="1" applyBorder="1" applyAlignment="1">
      <alignment horizontal="center" vertical="center" wrapText="1"/>
    </xf>
    <xf numFmtId="182" fontId="57" fillId="0" borderId="7" xfId="0" applyNumberFormat="1" applyFont="1" applyBorder="1" applyAlignment="1">
      <alignment horizontal="center" vertical="center" wrapText="1"/>
    </xf>
    <xf numFmtId="182" fontId="0" fillId="0" borderId="7" xfId="0" applyNumberFormat="1" applyFont="1" applyBorder="1" applyAlignment="1">
      <alignment horizontal="center" vertical="center" wrapText="1"/>
    </xf>
    <xf numFmtId="182" fontId="56" fillId="0" borderId="7" xfId="0" applyNumberFormat="1" applyFont="1" applyBorder="1" applyAlignment="1">
      <alignment horizontal="center" vertical="center" wrapText="1"/>
    </xf>
    <xf numFmtId="182" fontId="0" fillId="0" borderId="7" xfId="0" applyNumberFormat="1" applyBorder="1" applyAlignment="1">
      <alignment vertical="center" wrapText="1"/>
    </xf>
    <xf numFmtId="182" fontId="58" fillId="0" borderId="7" xfId="0" applyNumberFormat="1" applyFont="1" applyBorder="1" applyAlignment="1">
      <alignment horizontal="center" vertical="center" wrapText="1"/>
    </xf>
    <xf numFmtId="182" fontId="0" fillId="0" borderId="7" xfId="0" applyNumberForma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0" borderId="7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justify" vertical="center" wrapText="1"/>
    </xf>
    <xf numFmtId="0" fontId="56" fillId="0" borderId="7" xfId="0" applyFont="1" applyBorder="1" applyAlignment="1">
      <alignment horizontal="center" vertical="center" wrapText="1"/>
    </xf>
    <xf numFmtId="49" fontId="9" fillId="0" borderId="0" xfId="44" applyNumberFormat="1" applyFont="1" applyFill="1" applyAlignment="1" applyProtection="1">
      <alignment horizontal="left" vertical="center"/>
      <protection/>
    </xf>
    <xf numFmtId="0" fontId="9" fillId="0" borderId="0" xfId="44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44" applyFont="1" applyFill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0" fontId="9" fillId="0" borderId="0" xfId="44" applyFont="1" applyFill="1" applyAlignment="1" applyProtection="1">
      <alignment vertical="center" wrapText="1"/>
      <protection/>
    </xf>
    <xf numFmtId="49" fontId="9" fillId="0" borderId="0" xfId="44" applyNumberFormat="1" applyFont="1" applyFill="1" applyAlignment="1" applyProtection="1">
      <alignment vertical="center"/>
      <protection/>
    </xf>
    <xf numFmtId="0" fontId="10" fillId="0" borderId="0" xfId="44" applyFont="1" applyFill="1" applyAlignment="1" applyProtection="1">
      <alignment horizontal="left" vertical="center"/>
      <protection/>
    </xf>
    <xf numFmtId="0" fontId="10" fillId="0" borderId="0" xfId="44" applyFont="1" applyFill="1" applyAlignment="1" applyProtection="1">
      <alignment vertical="center"/>
      <protection/>
    </xf>
    <xf numFmtId="0" fontId="10" fillId="0" borderId="0" xfId="44" applyFont="1" applyFill="1" applyAlignment="1" applyProtection="1">
      <alignment vertical="center" wrapText="1"/>
      <protection/>
    </xf>
    <xf numFmtId="0" fontId="11" fillId="35" borderId="0" xfId="44" applyFont="1" applyFill="1" applyAlignment="1" applyProtection="1">
      <alignment vertical="center" wrapText="1"/>
      <protection/>
    </xf>
    <xf numFmtId="0" fontId="12" fillId="0" borderId="0" xfId="44" applyFont="1" applyFill="1" applyAlignment="1" applyProtection="1">
      <alignment vertical="center"/>
      <protection/>
    </xf>
    <xf numFmtId="4" fontId="13" fillId="0" borderId="0" xfId="44" applyNumberFormat="1" applyFont="1" applyFill="1" applyAlignment="1" applyProtection="1">
      <alignment vertical="center" wrapText="1"/>
      <protection/>
    </xf>
    <xf numFmtId="0" fontId="13" fillId="0" borderId="0" xfId="44" applyFont="1" applyFill="1" applyAlignment="1" applyProtection="1">
      <alignment vertical="center"/>
      <protection/>
    </xf>
    <xf numFmtId="2" fontId="12" fillId="0" borderId="0" xfId="44" applyNumberFormat="1" applyFont="1" applyFill="1" applyAlignment="1" applyProtection="1">
      <alignment vertical="center" wrapText="1"/>
      <protection/>
    </xf>
    <xf numFmtId="0" fontId="14" fillId="0" borderId="0" xfId="44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5" fillId="13" borderId="12" xfId="44" applyFont="1" applyFill="1" applyBorder="1" applyAlignment="1" applyProtection="1">
      <alignment horizontal="center" vertical="center" wrapText="1"/>
      <protection/>
    </xf>
    <xf numFmtId="0" fontId="15" fillId="13" borderId="13" xfId="44" applyFont="1" applyFill="1" applyBorder="1" applyAlignment="1" applyProtection="1">
      <alignment vertical="center"/>
      <protection/>
    </xf>
    <xf numFmtId="0" fontId="14" fillId="13" borderId="13" xfId="0" applyFont="1" applyFill="1" applyBorder="1" applyAlignment="1" applyProtection="1">
      <alignment vertical="center"/>
      <protection/>
    </xf>
    <xf numFmtId="0" fontId="15" fillId="13" borderId="13" xfId="44" applyFont="1" applyFill="1" applyBorder="1" applyAlignment="1" applyProtection="1">
      <alignment vertical="center" wrapText="1"/>
      <protection/>
    </xf>
    <xf numFmtId="0" fontId="14" fillId="13" borderId="14" xfId="0" applyFont="1" applyFill="1" applyBorder="1" applyAlignment="1" applyProtection="1">
      <alignment horizontal="right" vertical="center"/>
      <protection/>
    </xf>
    <xf numFmtId="0" fontId="15" fillId="13" borderId="13" xfId="44" applyFont="1" applyFill="1" applyBorder="1" applyAlignment="1" applyProtection="1">
      <alignment horizontal="center" vertical="center" wrapText="1"/>
      <protection/>
    </xf>
    <xf numFmtId="0" fontId="15" fillId="36" borderId="12" xfId="44" applyFont="1" applyFill="1" applyBorder="1" applyAlignment="1" applyProtection="1">
      <alignment horizontal="center" vertical="center" wrapText="1"/>
      <protection/>
    </xf>
    <xf numFmtId="0" fontId="15" fillId="36" borderId="13" xfId="44" applyFont="1" applyFill="1" applyBorder="1" applyAlignment="1" applyProtection="1">
      <alignment vertical="center"/>
      <protection/>
    </xf>
    <xf numFmtId="0" fontId="14" fillId="36" borderId="13" xfId="0" applyFont="1" applyFill="1" applyBorder="1" applyAlignment="1" applyProtection="1">
      <alignment vertical="center"/>
      <protection/>
    </xf>
    <xf numFmtId="0" fontId="15" fillId="36" borderId="13" xfId="44" applyFont="1" applyFill="1" applyBorder="1" applyAlignment="1" applyProtection="1">
      <alignment vertical="center" wrapText="1"/>
      <protection/>
    </xf>
    <xf numFmtId="0" fontId="14" fillId="36" borderId="14" xfId="0" applyFont="1" applyFill="1" applyBorder="1" applyAlignment="1" applyProtection="1">
      <alignment horizontal="right" vertical="center"/>
      <protection/>
    </xf>
    <xf numFmtId="0" fontId="15" fillId="36" borderId="13" xfId="44" applyFont="1" applyFill="1" applyBorder="1" applyAlignment="1" applyProtection="1">
      <alignment horizontal="center" vertical="center" wrapText="1"/>
      <protection/>
    </xf>
    <xf numFmtId="0" fontId="15" fillId="10" borderId="12" xfId="44" applyFont="1" applyFill="1" applyBorder="1" applyAlignment="1" applyProtection="1">
      <alignment horizontal="center" vertical="center" wrapText="1"/>
      <protection/>
    </xf>
    <xf numFmtId="0" fontId="15" fillId="10" borderId="13" xfId="44" applyFont="1" applyFill="1" applyBorder="1" applyAlignment="1" applyProtection="1">
      <alignment vertical="center"/>
      <protection/>
    </xf>
    <xf numFmtId="0" fontId="14" fillId="10" borderId="13" xfId="0" applyFont="1" applyFill="1" applyBorder="1" applyAlignment="1" applyProtection="1">
      <alignment vertical="center"/>
      <protection/>
    </xf>
    <xf numFmtId="0" fontId="15" fillId="10" borderId="13" xfId="44" applyFont="1" applyFill="1" applyBorder="1" applyAlignment="1" applyProtection="1">
      <alignment vertical="center" wrapText="1"/>
      <protection/>
    </xf>
    <xf numFmtId="0" fontId="14" fillId="10" borderId="14" xfId="0" applyFont="1" applyFill="1" applyBorder="1" applyAlignment="1" applyProtection="1">
      <alignment horizontal="right" vertical="center"/>
      <protection/>
    </xf>
    <xf numFmtId="0" fontId="15" fillId="10" borderId="13" xfId="44" applyFont="1" applyFill="1" applyBorder="1" applyAlignment="1" applyProtection="1">
      <alignment horizontal="center" vertical="center" wrapText="1"/>
      <protection/>
    </xf>
    <xf numFmtId="0" fontId="15" fillId="37" borderId="7" xfId="49" applyFont="1" applyFill="1" applyBorder="1" applyAlignment="1" applyProtection="1">
      <alignment horizontal="center" vertical="center" wrapText="1"/>
      <protection/>
    </xf>
    <xf numFmtId="0" fontId="15" fillId="13" borderId="7" xfId="49" applyFont="1" applyFill="1" applyBorder="1" applyAlignment="1" applyProtection="1">
      <alignment horizontal="center" vertical="center" wrapText="1"/>
      <protection/>
    </xf>
    <xf numFmtId="49" fontId="18" fillId="37" borderId="7" xfId="49" applyNumberFormat="1" applyFont="1" applyFill="1" applyBorder="1" applyAlignment="1" applyProtection="1">
      <alignment horizontal="center" vertical="center" wrapText="1"/>
      <protection/>
    </xf>
    <xf numFmtId="0" fontId="18" fillId="37" borderId="7" xfId="49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 applyProtection="1">
      <alignment vertical="center"/>
      <protection/>
    </xf>
    <xf numFmtId="49" fontId="15" fillId="38" borderId="7" xfId="0" applyNumberFormat="1" applyFont="1" applyFill="1" applyBorder="1" applyAlignment="1" applyProtection="1">
      <alignment horizontal="center" vertical="center"/>
      <protection/>
    </xf>
    <xf numFmtId="0" fontId="15" fillId="38" borderId="7" xfId="0" applyFont="1" applyFill="1" applyBorder="1" applyAlignment="1" applyProtection="1">
      <alignment vertical="center" wrapText="1"/>
      <protection/>
    </xf>
    <xf numFmtId="182" fontId="15" fillId="38" borderId="7" xfId="69" applyNumberFormat="1" applyFont="1" applyFill="1" applyBorder="1" applyAlignment="1" applyProtection="1">
      <alignment horizontal="right" vertical="center"/>
      <protection/>
    </xf>
    <xf numFmtId="3" fontId="5" fillId="38" borderId="7" xfId="0" applyNumberFormat="1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 vertical="center"/>
      <protection/>
    </xf>
    <xf numFmtId="49" fontId="14" fillId="37" borderId="7" xfId="0" applyNumberFormat="1" applyFont="1" applyFill="1" applyBorder="1" applyAlignment="1" applyProtection="1">
      <alignment horizontal="center" vertical="center"/>
      <protection/>
    </xf>
    <xf numFmtId="0" fontId="14" fillId="37" borderId="7" xfId="0" applyFont="1" applyFill="1" applyBorder="1" applyAlignment="1" applyProtection="1">
      <alignment vertical="center" wrapText="1"/>
      <protection/>
    </xf>
    <xf numFmtId="182" fontId="14" fillId="38" borderId="7" xfId="69" applyNumberFormat="1" applyFont="1" applyFill="1" applyBorder="1" applyAlignment="1" applyProtection="1">
      <alignment horizontal="right" vertical="center"/>
      <protection/>
    </xf>
    <xf numFmtId="182" fontId="14" fillId="0" borderId="7" xfId="69" applyNumberFormat="1" applyFont="1" applyFill="1" applyBorder="1" applyAlignment="1" applyProtection="1">
      <alignment horizontal="right" vertical="center"/>
      <protection/>
    </xf>
    <xf numFmtId="3" fontId="5" fillId="37" borderId="7" xfId="0" applyNumberFormat="1" applyFont="1" applyFill="1" applyBorder="1" applyAlignment="1">
      <alignment horizontal="right" vertical="center"/>
    </xf>
    <xf numFmtId="0" fontId="14" fillId="37" borderId="7" xfId="0" applyFont="1" applyFill="1" applyBorder="1" applyAlignment="1" applyProtection="1">
      <alignment horizontal="left" vertical="center" wrapText="1"/>
      <protection/>
    </xf>
    <xf numFmtId="182" fontId="14" fillId="38" borderId="7" xfId="0" applyNumberFormat="1" applyFont="1" applyFill="1" applyBorder="1" applyAlignment="1" applyProtection="1">
      <alignment vertical="center"/>
      <protection/>
    </xf>
    <xf numFmtId="182" fontId="14" fillId="0" borderId="7" xfId="0" applyNumberFormat="1" applyFont="1" applyFill="1" applyBorder="1" applyAlignment="1" applyProtection="1">
      <alignment vertical="center"/>
      <protection/>
    </xf>
    <xf numFmtId="0" fontId="14" fillId="37" borderId="7" xfId="0" applyFont="1" applyFill="1" applyBorder="1" applyAlignment="1" applyProtection="1">
      <alignment horizontal="left" vertical="center" wrapText="1" indent="1"/>
      <protection/>
    </xf>
    <xf numFmtId="182" fontId="14" fillId="0" borderId="7" xfId="50" applyNumberFormat="1" applyFont="1" applyFill="1" applyBorder="1" applyAlignment="1" applyProtection="1">
      <alignment horizontal="right" vertical="center"/>
      <protection/>
    </xf>
    <xf numFmtId="0" fontId="14" fillId="0" borderId="7" xfId="0" applyFont="1" applyFill="1" applyBorder="1" applyAlignment="1" applyProtection="1">
      <alignment vertical="center"/>
      <protection/>
    </xf>
    <xf numFmtId="181" fontId="14" fillId="0" borderId="0" xfId="0" applyNumberFormat="1" applyFont="1" applyFill="1" applyAlignment="1" applyProtection="1">
      <alignment vertical="center"/>
      <protection/>
    </xf>
    <xf numFmtId="49" fontId="15" fillId="37" borderId="7" xfId="0" applyNumberFormat="1" applyFont="1" applyFill="1" applyBorder="1" applyAlignment="1" applyProtection="1">
      <alignment horizontal="center" vertical="center"/>
      <protection/>
    </xf>
    <xf numFmtId="0" fontId="15" fillId="37" borderId="7" xfId="0" applyFont="1" applyFill="1" applyBorder="1" applyAlignment="1" applyProtection="1">
      <alignment vertical="center" wrapText="1"/>
      <protection/>
    </xf>
    <xf numFmtId="182" fontId="15" fillId="37" borderId="7" xfId="50" applyNumberFormat="1" applyFont="1" applyFill="1" applyBorder="1" applyAlignment="1" applyProtection="1">
      <alignment horizontal="right" vertical="center"/>
      <protection/>
    </xf>
    <xf numFmtId="0" fontId="14" fillId="38" borderId="7" xfId="0" applyFont="1" applyFill="1" applyBorder="1" applyAlignment="1" applyProtection="1">
      <alignment horizontal="left" vertical="center" wrapText="1" indent="1"/>
      <protection/>
    </xf>
    <xf numFmtId="182" fontId="14" fillId="38" borderId="7" xfId="50" applyNumberFormat="1" applyFont="1" applyFill="1" applyBorder="1" applyAlignment="1" applyProtection="1">
      <alignment horizontal="right" vertical="center"/>
      <protection/>
    </xf>
    <xf numFmtId="182" fontId="14" fillId="35" borderId="7" xfId="69" applyNumberFormat="1" applyFont="1" applyFill="1" applyBorder="1" applyAlignment="1" applyProtection="1">
      <alignment horizontal="right" vertical="center"/>
      <protection/>
    </xf>
    <xf numFmtId="0" fontId="14" fillId="37" borderId="7" xfId="0" applyFont="1" applyFill="1" applyBorder="1" applyAlignment="1" applyProtection="1">
      <alignment horizontal="left" vertical="center" wrapText="1" indent="3"/>
      <protection/>
    </xf>
    <xf numFmtId="0" fontId="60" fillId="37" borderId="7" xfId="0" applyFont="1" applyFill="1" applyBorder="1" applyAlignment="1" applyProtection="1">
      <alignment horizontal="left" vertical="center" wrapText="1" indent="1"/>
      <protection/>
    </xf>
    <xf numFmtId="49" fontId="14" fillId="38" borderId="7" xfId="0" applyNumberFormat="1" applyFont="1" applyFill="1" applyBorder="1" applyAlignment="1" applyProtection="1">
      <alignment horizontal="center" vertical="center"/>
      <protection/>
    </xf>
    <xf numFmtId="0" fontId="14" fillId="38" borderId="7" xfId="0" applyFont="1" applyFill="1" applyBorder="1" applyAlignment="1" applyProtection="1">
      <alignment horizontal="left" vertical="center" wrapText="1" indent="3"/>
      <protection/>
    </xf>
    <xf numFmtId="182" fontId="14" fillId="39" borderId="7" xfId="50" applyNumberFormat="1" applyFont="1" applyFill="1" applyBorder="1" applyAlignment="1" applyProtection="1">
      <alignment horizontal="right" vertical="center"/>
      <protection/>
    </xf>
    <xf numFmtId="0" fontId="15" fillId="38" borderId="7" xfId="0" applyFont="1" applyFill="1" applyBorder="1" applyAlignment="1" applyProtection="1">
      <alignment horizontal="left" vertical="center" wrapText="1"/>
      <protection/>
    </xf>
    <xf numFmtId="182" fontId="15" fillId="38" borderId="7" xfId="50" applyNumberFormat="1" applyFont="1" applyFill="1" applyBorder="1" applyAlignment="1" applyProtection="1">
      <alignment horizontal="right" vertical="center"/>
      <protection/>
    </xf>
    <xf numFmtId="182" fontId="14" fillId="40" borderId="7" xfId="50" applyNumberFormat="1" applyFont="1" applyFill="1" applyBorder="1" applyAlignment="1" applyProtection="1">
      <alignment horizontal="right" vertical="center"/>
      <protection/>
    </xf>
    <xf numFmtId="0" fontId="14" fillId="38" borderId="7" xfId="0" applyFont="1" applyFill="1" applyBorder="1" applyAlignment="1" applyProtection="1">
      <alignment vertical="center" wrapText="1"/>
      <protection/>
    </xf>
    <xf numFmtId="10" fontId="14" fillId="38" borderId="7" xfId="0" applyNumberFormat="1" applyFont="1" applyFill="1" applyBorder="1" applyAlignment="1">
      <alignment horizontal="right" vertical="center"/>
    </xf>
    <xf numFmtId="10" fontId="14" fillId="37" borderId="7" xfId="0" applyNumberFormat="1" applyFont="1" applyFill="1" applyBorder="1" applyAlignment="1">
      <alignment horizontal="right" vertical="center"/>
    </xf>
    <xf numFmtId="3" fontId="14" fillId="38" borderId="7" xfId="0" applyNumberFormat="1" applyFont="1" applyFill="1" applyBorder="1" applyAlignment="1">
      <alignment horizontal="right" vertical="center"/>
    </xf>
    <xf numFmtId="3" fontId="14" fillId="37" borderId="7" xfId="0" applyNumberFormat="1" applyFont="1" applyFill="1" applyBorder="1" applyAlignment="1">
      <alignment horizontal="right" vertical="center"/>
    </xf>
    <xf numFmtId="182" fontId="14" fillId="37" borderId="7" xfId="69" applyNumberFormat="1" applyFont="1" applyFill="1" applyBorder="1" applyAlignment="1" applyProtection="1">
      <alignment horizontal="right" vertical="center"/>
      <protection/>
    </xf>
    <xf numFmtId="187" fontId="14" fillId="37" borderId="7" xfId="69" applyNumberFormat="1" applyFont="1" applyFill="1" applyBorder="1" applyAlignment="1" applyProtection="1">
      <alignment horizontal="right" vertical="center"/>
      <protection/>
    </xf>
    <xf numFmtId="182" fontId="14" fillId="37" borderId="7" xfId="50" applyNumberFormat="1" applyFont="1" applyFill="1" applyBorder="1" applyAlignment="1" applyProtection="1">
      <alignment horizontal="right" vertical="center"/>
      <protection/>
    </xf>
    <xf numFmtId="182" fontId="14" fillId="38" borderId="7" xfId="65" applyNumberFormat="1" applyFont="1" applyFill="1" applyBorder="1" applyAlignment="1" applyProtection="1">
      <alignment vertical="center"/>
      <protection/>
    </xf>
    <xf numFmtId="182" fontId="14" fillId="37" borderId="7" xfId="65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182" fontId="14" fillId="0" borderId="0" xfId="0" applyNumberFormat="1" applyFont="1" applyFill="1" applyAlignment="1" applyProtection="1">
      <alignment vertical="center"/>
      <protection/>
    </xf>
    <xf numFmtId="49" fontId="14" fillId="0" borderId="7" xfId="0" applyNumberFormat="1" applyFont="1" applyFill="1" applyBorder="1" applyAlignment="1" applyProtection="1">
      <alignment vertical="center"/>
      <protection/>
    </xf>
    <xf numFmtId="0" fontId="14" fillId="0" borderId="7" xfId="0" applyFont="1" applyFill="1" applyBorder="1" applyAlignment="1" applyProtection="1">
      <alignment vertical="center" wrapText="1"/>
      <protection/>
    </xf>
    <xf numFmtId="180" fontId="15" fillId="35" borderId="7" xfId="0" applyNumberFormat="1" applyFont="1" applyFill="1" applyBorder="1" applyAlignment="1" applyProtection="1">
      <alignment vertical="center"/>
      <protection/>
    </xf>
    <xf numFmtId="180" fontId="14" fillId="0" borderId="7" xfId="0" applyNumberFormat="1" applyFont="1" applyFill="1" applyBorder="1" applyAlignment="1" applyProtection="1">
      <alignment vertical="center"/>
      <protection/>
    </xf>
    <xf numFmtId="181" fontId="15" fillId="35" borderId="7" xfId="0" applyNumberFormat="1" applyFont="1" applyFill="1" applyBorder="1" applyAlignment="1" applyProtection="1">
      <alignment vertical="center"/>
      <protection/>
    </xf>
    <xf numFmtId="180" fontId="14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Fill="1" applyAlignment="1" applyProtection="1">
      <alignment vertical="center"/>
      <protection/>
    </xf>
    <xf numFmtId="10" fontId="14" fillId="0" borderId="0" xfId="0" applyNumberFormat="1" applyFont="1" applyFill="1" applyAlignment="1" applyProtection="1">
      <alignment vertical="center"/>
      <protection/>
    </xf>
    <xf numFmtId="10" fontId="14" fillId="0" borderId="0" xfId="61" applyNumberFormat="1" applyFont="1" applyFill="1" applyAlignment="1" applyProtection="1">
      <alignment vertical="center"/>
      <protection/>
    </xf>
    <xf numFmtId="2" fontId="14" fillId="0" borderId="0" xfId="0" applyNumberFormat="1" applyFont="1" applyFill="1" applyAlignment="1" applyProtection="1">
      <alignment vertical="center"/>
      <protection/>
    </xf>
    <xf numFmtId="0" fontId="15" fillId="36" borderId="7" xfId="49" applyFont="1" applyFill="1" applyBorder="1" applyAlignment="1" applyProtection="1">
      <alignment horizontal="center" vertical="center" wrapText="1"/>
      <protection/>
    </xf>
    <xf numFmtId="0" fontId="15" fillId="10" borderId="7" xfId="49" applyFont="1" applyFill="1" applyBorder="1" applyAlignment="1" applyProtection="1">
      <alignment horizontal="center" vertical="center" wrapText="1"/>
      <protection/>
    </xf>
    <xf numFmtId="49" fontId="15" fillId="37" borderId="7" xfId="49" applyNumberFormat="1" applyFont="1" applyFill="1" applyBorder="1" applyAlignment="1" applyProtection="1">
      <alignment horizontal="center" vertical="center" wrapText="1"/>
      <protection/>
    </xf>
    <xf numFmtId="0" fontId="15" fillId="37" borderId="12" xfId="49" applyFont="1" applyFill="1" applyBorder="1" applyAlignment="1" applyProtection="1">
      <alignment horizontal="center" vertical="center" wrapText="1"/>
      <protection/>
    </xf>
    <xf numFmtId="0" fontId="15" fillId="37" borderId="7" xfId="49" applyFont="1" applyFill="1" applyBorder="1" applyAlignment="1" applyProtection="1">
      <alignment horizontal="center" vertical="center" wrapText="1"/>
      <protection/>
    </xf>
    <xf numFmtId="0" fontId="15" fillId="13" borderId="14" xfId="44" applyFont="1" applyFill="1" applyBorder="1" applyAlignment="1" applyProtection="1">
      <alignment horizontal="center" vertical="center" wrapText="1"/>
      <protection/>
    </xf>
    <xf numFmtId="0" fontId="15" fillId="13" borderId="7" xfId="44" applyFont="1" applyFill="1" applyBorder="1" applyAlignment="1" applyProtection="1">
      <alignment horizontal="center" vertical="center"/>
      <protection/>
    </xf>
    <xf numFmtId="0" fontId="15" fillId="36" borderId="14" xfId="44" applyFont="1" applyFill="1" applyBorder="1" applyAlignment="1" applyProtection="1">
      <alignment horizontal="center" vertical="center" wrapText="1"/>
      <protection/>
    </xf>
    <xf numFmtId="0" fontId="15" fillId="36" borderId="7" xfId="44" applyFont="1" applyFill="1" applyBorder="1" applyAlignment="1" applyProtection="1">
      <alignment horizontal="center" vertical="center"/>
      <protection/>
    </xf>
    <xf numFmtId="0" fontId="15" fillId="10" borderId="14" xfId="44" applyFont="1" applyFill="1" applyBorder="1" applyAlignment="1" applyProtection="1">
      <alignment horizontal="center" vertical="center" wrapText="1"/>
      <protection/>
    </xf>
    <xf numFmtId="0" fontId="15" fillId="10" borderId="7" xfId="44" applyFont="1" applyFill="1" applyBorder="1" applyAlignment="1" applyProtection="1">
      <alignment horizontal="center" vertical="center"/>
      <protection/>
    </xf>
    <xf numFmtId="0" fontId="16" fillId="13" borderId="15" xfId="0" applyFont="1" applyFill="1" applyBorder="1" applyAlignment="1" applyProtection="1">
      <alignment horizontal="center" vertical="center"/>
      <protection/>
    </xf>
    <xf numFmtId="0" fontId="17" fillId="13" borderId="15" xfId="0" applyFont="1" applyFill="1" applyBorder="1" applyAlignment="1" applyProtection="1">
      <alignment horizontal="center" vertical="center"/>
      <protection/>
    </xf>
    <xf numFmtId="0" fontId="16" fillId="36" borderId="15" xfId="0" applyFont="1" applyFill="1" applyBorder="1" applyAlignment="1" applyProtection="1">
      <alignment horizontal="center" vertical="center"/>
      <protection/>
    </xf>
    <xf numFmtId="0" fontId="17" fillId="36" borderId="15" xfId="0" applyFont="1" applyFill="1" applyBorder="1" applyAlignment="1" applyProtection="1">
      <alignment horizontal="center" vertical="center"/>
      <protection/>
    </xf>
    <xf numFmtId="0" fontId="16" fillId="10" borderId="15" xfId="0" applyFont="1" applyFill="1" applyBorder="1" applyAlignment="1" applyProtection="1">
      <alignment horizontal="center" vertical="center"/>
      <protection/>
    </xf>
    <xf numFmtId="0" fontId="17" fillId="10" borderId="15" xfId="0" applyFont="1" applyFill="1" applyBorder="1" applyAlignment="1" applyProtection="1">
      <alignment horizontal="center" vertical="center"/>
      <protection/>
    </xf>
    <xf numFmtId="0" fontId="15" fillId="13" borderId="7" xfId="49" applyFont="1" applyFill="1" applyBorder="1" applyAlignment="1" applyProtection="1">
      <alignment horizontal="center" vertical="center" wrapText="1"/>
      <protection/>
    </xf>
    <xf numFmtId="182" fontId="56" fillId="0" borderId="7" xfId="0" applyNumberFormat="1" applyFont="1" applyBorder="1" applyAlignment="1">
      <alignment horizontal="center" vertical="center" wrapText="1"/>
    </xf>
    <xf numFmtId="182" fontId="56" fillId="0" borderId="0" xfId="0" applyNumberFormat="1" applyFont="1" applyBorder="1" applyAlignment="1">
      <alignment horizontal="center" vertical="center" wrapText="1"/>
    </xf>
    <xf numFmtId="182" fontId="56" fillId="0" borderId="0" xfId="0" applyNumberFormat="1" applyFont="1" applyAlignment="1">
      <alignment horizontal="center" vertical="center" wrapText="1"/>
    </xf>
    <xf numFmtId="182" fontId="61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ормула" xfId="69"/>
    <cellStyle name="Хороший" xfId="70"/>
  </cellStyles>
  <dxfs count="2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45;&#1043;&#1059;&#1051;&#1048;&#1056;&#1054;&#1042;&#1040;&#1053;&#1048;&#1045;%20&#1053;&#1040;%202021%20&#1075;&#1086;&#1076;\&#1056;&#1040;&#1057;&#1063;&#1045;&#1058;%20&#1058;&#1040;&#1056;&#1048;&#1060;&#1054;&#1042;%20&#1085;&#1072;%202021%20&#1075;&#1086;&#1076;\&#1041;&#1072;&#1083;&#1072;&#1085;&#1089;%20&#1087;&#1077;&#1088;&#1077;&#1076;&#1072;&#1095;&#1080;%20&#1101;&#1101;%20&#1085;&#1072;%202021_&#1087;&#1086;&#1089;&#1083;&#1077;&#1076;&#108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45;&#1043;&#1059;&#1051;&#1048;&#1056;&#1054;&#1042;&#1040;&#1053;&#1048;&#1045;%20&#1053;&#1040;%202021%20&#1075;&#1086;&#1076;\&#1056;&#1040;&#1057;&#1063;&#1045;&#1058;%20&#1058;&#1040;&#1056;&#1048;&#1060;&#1054;&#1042;%20&#1085;&#1072;%202021%20&#1075;&#1086;&#1076;\&#1057;&#1090;&#1088;&#1091;&#1082;&#1090;&#1091;&#1088;&#1072;%20&#1055;&#1054;%20&#1085;&#1072;%20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45;&#1043;&#1059;&#1051;&#1048;&#1056;&#1054;&#1042;&#1040;&#1053;&#1048;&#1045;%20&#1053;&#1040;%202021%20&#1075;&#1086;&#1076;\&#1056;&#1040;&#1057;&#1063;&#1045;&#1058;%20&#1058;&#1040;&#1056;&#1048;&#1060;&#1054;&#1042;%20&#1085;&#1072;%202021%20&#1075;&#1086;&#1076;\&#1048;&#1085;&#1076;&#1080;&#1074;&#1080;&#1076;&#1091;&#1072;&#1083;&#1100;&#1085;&#1099;&#1077;%20&#1090;&#1072;&#1088;&#1080;&#1092;&#1099;%20&#1085;&#107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Контрольные цифры"/>
      <sheetName val="СВОД мой"/>
      <sheetName val="КРАЙ"/>
      <sheetName val="Баланс"/>
      <sheetName val="МРСК"/>
      <sheetName val="Ставрополь"/>
      <sheetName val="ЕЭС"/>
      <sheetName val="ГУП"/>
      <sheetName val="ПЭС"/>
      <sheetName val="Кислов"/>
      <sheetName val="НЭСК"/>
      <sheetName val="Георг"/>
      <sheetName val="Буден"/>
      <sheetName val="Желез"/>
      <sheetName val="Азот"/>
      <sheetName val="СКЖД"/>
      <sheetName val="Ритм-Б"/>
      <sheetName val="Авиа"/>
      <sheetName val="Люминофор"/>
      <sheetName val="ССК"/>
      <sheetName val="Оборон"/>
      <sheetName val="Газпром"/>
      <sheetName val="Корпорация"/>
      <sheetName val="Концерн"/>
      <sheetName val="потери по уровням Свод"/>
      <sheetName val="форма 3.1"/>
    </sheetNames>
    <sheetDataSet>
      <sheetData sheetId="4">
        <row r="33">
          <cell r="R33">
            <v>12.8017</v>
          </cell>
          <cell r="S33">
            <v>12.7884</v>
          </cell>
          <cell r="T33">
            <v>25.5901</v>
          </cell>
        </row>
        <row r="34">
          <cell r="R34">
            <v>3.7914</v>
          </cell>
          <cell r="S34">
            <v>3.7875</v>
          </cell>
          <cell r="T34">
            <v>3.7894</v>
          </cell>
        </row>
      </sheetData>
      <sheetData sheetId="8">
        <row r="103">
          <cell r="U103">
            <v>0.427</v>
          </cell>
          <cell r="Z103">
            <v>0.15</v>
          </cell>
          <cell r="AJ103">
            <v>0.473</v>
          </cell>
          <cell r="AO103">
            <v>0.15</v>
          </cell>
        </row>
      </sheetData>
      <sheetData sheetId="15">
        <row r="111">
          <cell r="U111">
            <v>14.26006</v>
          </cell>
          <cell r="Z111">
            <v>4.7</v>
          </cell>
          <cell r="AJ111">
            <v>14.73994</v>
          </cell>
          <cell r="AO111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"/>
      <sheetName val="Оборон"/>
      <sheetName val="ПЭС (2)"/>
      <sheetName val="Невин (2)"/>
      <sheetName val="сети котел"/>
      <sheetName val="сети у ГП"/>
      <sheetName val="объемы-2018 (было)"/>
      <sheetName val="объемы-2018 (2)"/>
      <sheetName val="Тариф покупки прочие"/>
      <sheetName val="Баланс последний"/>
      <sheetName val="проверка"/>
      <sheetName val="объемы-2021"/>
      <sheetName val="население 2021"/>
      <sheetName val="Сбыт"/>
      <sheetName val="ГУП"/>
      <sheetName val="ПЭС"/>
      <sheetName val="Кисл"/>
      <sheetName val="Невин"/>
      <sheetName val="Буден"/>
      <sheetName val="Мосэнергосбыт"/>
      <sheetName val="Монокристалл"/>
      <sheetName val="РН-Энерго"/>
      <sheetName val="ЕвроХим"/>
      <sheetName val="РусЭС"/>
      <sheetName val="Лукойл"/>
      <sheetName val="Транснефть"/>
      <sheetName val="РГМЭК"/>
      <sheetName val="МСК-энерго"/>
      <sheetName val="Магнит-ОПТ"/>
      <sheetName val="Магнит-розница"/>
      <sheetName val="Магнит-всего передача"/>
      <sheetName val="ККГЭС"/>
      <sheetName val="Запикетная"/>
      <sheetName val="край по котлу"/>
      <sheetName val="КРАЙ"/>
    </sheetNames>
    <sheetDataSet>
      <sheetData sheetId="17">
        <row r="153">
          <cell r="D153">
            <v>0</v>
          </cell>
          <cell r="E153">
            <v>0</v>
          </cell>
          <cell r="F153">
            <v>54.366099999999996</v>
          </cell>
          <cell r="G153">
            <v>102.65609999999998</v>
          </cell>
          <cell r="I153">
            <v>0</v>
          </cell>
          <cell r="J153">
            <v>0</v>
          </cell>
          <cell r="K153">
            <v>7.886399999999999</v>
          </cell>
          <cell r="L153">
            <v>16.807133333333333</v>
          </cell>
          <cell r="S153">
            <v>0</v>
          </cell>
          <cell r="T153">
            <v>0</v>
          </cell>
          <cell r="U153">
            <v>26.778399999999998</v>
          </cell>
          <cell r="V153">
            <v>51.763999999999996</v>
          </cell>
          <cell r="X153">
            <v>0</v>
          </cell>
          <cell r="Y153">
            <v>0</v>
          </cell>
          <cell r="Z153">
            <v>7.9432</v>
          </cell>
          <cell r="AA153">
            <v>17.026866666666663</v>
          </cell>
          <cell r="AH153">
            <v>0</v>
          </cell>
          <cell r="AI153">
            <v>0</v>
          </cell>
          <cell r="AJ153">
            <v>27.5877</v>
          </cell>
          <cell r="AK153">
            <v>50.8921</v>
          </cell>
          <cell r="AM153">
            <v>0</v>
          </cell>
          <cell r="AN153">
            <v>0</v>
          </cell>
          <cell r="AO153">
            <v>7.8296</v>
          </cell>
          <cell r="AP153">
            <v>16.587400000000002</v>
          </cell>
        </row>
      </sheetData>
      <sheetData sheetId="30">
        <row r="153">
          <cell r="D153">
            <v>0</v>
          </cell>
          <cell r="E153">
            <v>0</v>
          </cell>
          <cell r="F153">
            <v>1.165</v>
          </cell>
          <cell r="G153">
            <v>0.7340000000000001</v>
          </cell>
          <cell r="I153">
            <v>0</v>
          </cell>
          <cell r="J153">
            <v>0</v>
          </cell>
          <cell r="K153">
            <v>0</v>
          </cell>
          <cell r="L153">
            <v>0.1</v>
          </cell>
          <cell r="S153">
            <v>0</v>
          </cell>
          <cell r="T153">
            <v>0</v>
          </cell>
          <cell r="U153">
            <v>0.5</v>
          </cell>
          <cell r="V153">
            <v>0.35500000000000004</v>
          </cell>
          <cell r="X153">
            <v>0</v>
          </cell>
          <cell r="Y153">
            <v>0</v>
          </cell>
          <cell r="Z153">
            <v>0</v>
          </cell>
          <cell r="AA153">
            <v>0.1</v>
          </cell>
          <cell r="AH153">
            <v>0</v>
          </cell>
          <cell r="AI153">
            <v>0</v>
          </cell>
          <cell r="AJ153">
            <v>0.665</v>
          </cell>
          <cell r="AK153">
            <v>0.379</v>
          </cell>
          <cell r="AM153">
            <v>0</v>
          </cell>
          <cell r="AN153">
            <v>0</v>
          </cell>
          <cell r="AO153">
            <v>0</v>
          </cell>
          <cell r="AP153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(2)"/>
      <sheetName val="НВВ сетей 2021"/>
      <sheetName val="меню"/>
      <sheetName val="Расчет 1-е п."/>
      <sheetName val="Расчет 2-е п."/>
      <sheetName val="Товарка"/>
      <sheetName val="МР СК"/>
      <sheetName val="СК ЖД"/>
      <sheetName val="Ставрополь"/>
      <sheetName val="Ессентуки"/>
      <sheetName val="ГУП"/>
      <sheetName val="ПЭС"/>
      <sheetName val="Кисл"/>
      <sheetName val="Невинка"/>
      <sheetName val="Жел"/>
      <sheetName val="Буден"/>
      <sheetName val="Георг"/>
      <sheetName val="Газпром"/>
      <sheetName val="Азот"/>
      <sheetName val="ОборонЭнерго"/>
      <sheetName val="Ритм"/>
      <sheetName val="Аэропорт"/>
      <sheetName val="Люмин"/>
      <sheetName val="ССК"/>
      <sheetName val="Корпорация"/>
      <sheetName val="Концерн"/>
    </sheetNames>
    <sheetDataSet>
      <sheetData sheetId="3">
        <row r="33">
          <cell r="J33">
            <v>0.5945499999999999</v>
          </cell>
          <cell r="K33">
            <v>0.22999999999999998</v>
          </cell>
        </row>
      </sheetData>
      <sheetData sheetId="4">
        <row r="33">
          <cell r="J33">
            <v>0.488324</v>
          </cell>
          <cell r="K33">
            <v>0.22999999999999998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zoomScale="70" zoomScaleNormal="70" zoomScalePageLayoutView="0" workbookViewId="0" topLeftCell="A1">
      <selection activeCell="B60" sqref="B60"/>
    </sheetView>
  </sheetViews>
  <sheetFormatPr defaultColWidth="9.140625" defaultRowHeight="15"/>
  <cols>
    <col min="1" max="1" width="9.8515625" style="94" customWidth="1"/>
    <col min="2" max="2" width="65.421875" style="95" customWidth="1"/>
    <col min="3" max="5" width="16.57421875" style="29" customWidth="1"/>
    <col min="6" max="6" width="19.421875" style="29" customWidth="1"/>
    <col min="7" max="7" width="19.140625" style="29" customWidth="1"/>
    <col min="8" max="12" width="16.57421875" style="29" customWidth="1"/>
    <col min="13" max="13" width="15.8515625" style="29" hidden="1" customWidth="1"/>
    <col min="14" max="15" width="9.57421875" style="29" hidden="1" customWidth="1"/>
    <col min="16" max="17" width="15.8515625" style="29" hidden="1" customWidth="1"/>
    <col min="18" max="22" width="16.57421875" style="29" customWidth="1"/>
    <col min="23" max="23" width="18.00390625" style="29" customWidth="1"/>
    <col min="24" max="27" width="16.57421875" style="29" customWidth="1"/>
    <col min="28" max="28" width="10.421875" style="29" hidden="1" customWidth="1"/>
    <col min="29" max="29" width="6.7109375" style="29" hidden="1" customWidth="1"/>
    <col min="30" max="30" width="8.7109375" style="29" hidden="1" customWidth="1"/>
    <col min="31" max="31" width="10.421875" style="29" hidden="1" customWidth="1"/>
    <col min="32" max="32" width="8.140625" style="29" hidden="1" customWidth="1"/>
    <col min="33" max="42" width="16.57421875" style="29" customWidth="1"/>
    <col min="43" max="43" width="10.421875" style="29" hidden="1" customWidth="1"/>
    <col min="44" max="44" width="6.7109375" style="29" hidden="1" customWidth="1"/>
    <col min="45" max="45" width="8.7109375" style="29" hidden="1" customWidth="1"/>
    <col min="46" max="46" width="10.421875" style="29" hidden="1" customWidth="1"/>
    <col min="47" max="47" width="8.140625" style="29" hidden="1" customWidth="1"/>
    <col min="48" max="48" width="9.140625" style="29" customWidth="1"/>
    <col min="49" max="49" width="12.8515625" style="29" customWidth="1"/>
    <col min="50" max="16384" width="9.140625" style="29" customWidth="1"/>
  </cols>
  <sheetData>
    <row r="1" spans="1:256" ht="42.75">
      <c r="A1" s="13" t="s">
        <v>47</v>
      </c>
      <c r="B1" s="14"/>
      <c r="C1" s="14"/>
      <c r="D1" s="15"/>
      <c r="E1" s="15"/>
      <c r="F1" s="15"/>
      <c r="G1" s="15"/>
      <c r="H1" s="15"/>
      <c r="I1" s="16"/>
      <c r="J1" s="15"/>
      <c r="K1" s="17"/>
      <c r="L1" s="18"/>
      <c r="M1" s="18"/>
      <c r="N1" s="16"/>
      <c r="O1" s="15"/>
      <c r="P1" s="18"/>
      <c r="Q1" s="18"/>
      <c r="R1" s="14"/>
      <c r="S1" s="15"/>
      <c r="T1" s="15"/>
      <c r="U1" s="15"/>
      <c r="V1" s="15"/>
      <c r="W1" s="15"/>
      <c r="X1" s="16"/>
      <c r="Y1" s="15"/>
      <c r="Z1" s="17"/>
      <c r="AA1" s="18"/>
      <c r="AB1" s="18"/>
      <c r="AC1" s="16"/>
      <c r="AD1" s="15"/>
      <c r="AE1" s="18"/>
      <c r="AF1" s="18"/>
      <c r="AG1" s="14"/>
      <c r="AH1" s="15"/>
      <c r="AI1" s="15"/>
      <c r="AJ1" s="15"/>
      <c r="AK1" s="15"/>
      <c r="AL1" s="15"/>
      <c r="AM1" s="16"/>
      <c r="AN1" s="15"/>
      <c r="AO1" s="17"/>
      <c r="AP1" s="18"/>
      <c r="AQ1" s="18"/>
      <c r="AR1" s="16"/>
      <c r="AS1" s="15"/>
      <c r="AT1" s="18"/>
      <c r="AU1" s="18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2.75">
      <c r="A2" s="19" t="s">
        <v>48</v>
      </c>
      <c r="B2" s="20"/>
      <c r="C2" s="20"/>
      <c r="D2" s="21"/>
      <c r="E2" s="15"/>
      <c r="F2" s="22"/>
      <c r="G2" s="15"/>
      <c r="H2" s="23">
        <v>28.698</v>
      </c>
      <c r="I2" s="24" t="s">
        <v>49</v>
      </c>
      <c r="J2" s="25"/>
      <c r="K2" s="17"/>
      <c r="L2" s="25"/>
      <c r="M2" s="17"/>
      <c r="N2" s="26"/>
      <c r="O2" s="15"/>
      <c r="P2" s="22"/>
      <c r="Q2" s="22"/>
      <c r="R2" s="27">
        <f>R8/C8</f>
        <v>0.5002881554676614</v>
      </c>
      <c r="S2" s="21"/>
      <c r="T2" s="28"/>
      <c r="U2" s="28"/>
      <c r="W2" s="22"/>
      <c r="X2" s="21"/>
      <c r="Y2" s="25"/>
      <c r="Z2" s="17"/>
      <c r="AA2" s="25"/>
      <c r="AB2" s="17"/>
      <c r="AC2" s="26"/>
      <c r="AD2" s="15"/>
      <c r="AE2" s="22"/>
      <c r="AF2" s="22"/>
      <c r="AG2" s="20"/>
      <c r="AH2" s="21"/>
      <c r="AI2" s="15"/>
      <c r="AJ2" s="22"/>
      <c r="AK2" s="15"/>
      <c r="AL2" s="27">
        <v>28.698</v>
      </c>
      <c r="AM2" s="21"/>
      <c r="AN2" s="25"/>
      <c r="AO2" s="17"/>
      <c r="AP2" s="25"/>
      <c r="AQ2" s="17"/>
      <c r="AR2" s="26"/>
      <c r="AS2" s="15"/>
      <c r="AT2" s="22"/>
      <c r="AU2" s="22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47" ht="20.25">
      <c r="A3" s="109" t="s">
        <v>50</v>
      </c>
      <c r="B3" s="110" t="s">
        <v>51</v>
      </c>
      <c r="C3" s="30"/>
      <c r="D3" s="31"/>
      <c r="E3" s="32"/>
      <c r="F3" s="33"/>
      <c r="G3" s="34" t="s">
        <v>52</v>
      </c>
      <c r="H3" s="35"/>
      <c r="I3" s="31"/>
      <c r="J3" s="32"/>
      <c r="K3" s="33"/>
      <c r="L3" s="34" t="s">
        <v>53</v>
      </c>
      <c r="M3" s="112" t="s">
        <v>54</v>
      </c>
      <c r="N3" s="113"/>
      <c r="O3" s="113"/>
      <c r="P3" s="113"/>
      <c r="Q3" s="113"/>
      <c r="R3" s="36"/>
      <c r="S3" s="37"/>
      <c r="T3" s="38"/>
      <c r="U3" s="39"/>
      <c r="V3" s="40" t="s">
        <v>52</v>
      </c>
      <c r="W3" s="41"/>
      <c r="X3" s="37"/>
      <c r="Y3" s="38"/>
      <c r="Z3" s="39"/>
      <c r="AA3" s="40" t="s">
        <v>53</v>
      </c>
      <c r="AB3" s="114" t="s">
        <v>54</v>
      </c>
      <c r="AC3" s="115"/>
      <c r="AD3" s="115"/>
      <c r="AE3" s="115"/>
      <c r="AF3" s="115"/>
      <c r="AG3" s="42"/>
      <c r="AH3" s="43"/>
      <c r="AI3" s="44"/>
      <c r="AJ3" s="45"/>
      <c r="AK3" s="46" t="s">
        <v>52</v>
      </c>
      <c r="AL3" s="47"/>
      <c r="AM3" s="43"/>
      <c r="AN3" s="44"/>
      <c r="AO3" s="45"/>
      <c r="AP3" s="46" t="s">
        <v>53</v>
      </c>
      <c r="AQ3" s="116" t="s">
        <v>54</v>
      </c>
      <c r="AR3" s="117"/>
      <c r="AS3" s="117"/>
      <c r="AT3" s="117"/>
      <c r="AU3" s="117"/>
    </row>
    <row r="4" spans="1:47" ht="26.25">
      <c r="A4" s="109"/>
      <c r="B4" s="111"/>
      <c r="C4" s="118" t="s">
        <v>55</v>
      </c>
      <c r="D4" s="119"/>
      <c r="E4" s="119"/>
      <c r="F4" s="119"/>
      <c r="G4" s="119"/>
      <c r="H4" s="119"/>
      <c r="I4" s="119"/>
      <c r="J4" s="119"/>
      <c r="K4" s="119"/>
      <c r="L4" s="119"/>
      <c r="M4" s="113"/>
      <c r="N4" s="113"/>
      <c r="O4" s="113"/>
      <c r="P4" s="113"/>
      <c r="Q4" s="113"/>
      <c r="R4" s="120" t="s">
        <v>56</v>
      </c>
      <c r="S4" s="121"/>
      <c r="T4" s="121"/>
      <c r="U4" s="121"/>
      <c r="V4" s="121"/>
      <c r="W4" s="121"/>
      <c r="X4" s="121"/>
      <c r="Y4" s="121"/>
      <c r="Z4" s="121"/>
      <c r="AA4" s="121"/>
      <c r="AB4" s="115"/>
      <c r="AC4" s="115"/>
      <c r="AD4" s="115"/>
      <c r="AE4" s="115"/>
      <c r="AF4" s="115"/>
      <c r="AG4" s="122" t="s">
        <v>57</v>
      </c>
      <c r="AH4" s="123"/>
      <c r="AI4" s="123"/>
      <c r="AJ4" s="123"/>
      <c r="AK4" s="123"/>
      <c r="AL4" s="123"/>
      <c r="AM4" s="123"/>
      <c r="AN4" s="123"/>
      <c r="AO4" s="123"/>
      <c r="AP4" s="123"/>
      <c r="AQ4" s="117"/>
      <c r="AR4" s="117"/>
      <c r="AS4" s="117"/>
      <c r="AT4" s="117"/>
      <c r="AU4" s="117"/>
    </row>
    <row r="5" spans="1:47" ht="20.25">
      <c r="A5" s="109"/>
      <c r="B5" s="111"/>
      <c r="C5" s="124" t="s">
        <v>58</v>
      </c>
      <c r="D5" s="124"/>
      <c r="E5" s="124"/>
      <c r="F5" s="124"/>
      <c r="G5" s="124"/>
      <c r="H5" s="124" t="s">
        <v>59</v>
      </c>
      <c r="I5" s="124"/>
      <c r="J5" s="124"/>
      <c r="K5" s="124"/>
      <c r="L5" s="124"/>
      <c r="M5" s="113"/>
      <c r="N5" s="113"/>
      <c r="O5" s="113"/>
      <c r="P5" s="113"/>
      <c r="Q5" s="113"/>
      <c r="R5" s="107" t="s">
        <v>58</v>
      </c>
      <c r="S5" s="107"/>
      <c r="T5" s="107"/>
      <c r="U5" s="107"/>
      <c r="V5" s="107"/>
      <c r="W5" s="107" t="s">
        <v>59</v>
      </c>
      <c r="X5" s="107"/>
      <c r="Y5" s="107"/>
      <c r="Z5" s="107"/>
      <c r="AA5" s="107"/>
      <c r="AB5" s="115"/>
      <c r="AC5" s="115"/>
      <c r="AD5" s="115"/>
      <c r="AE5" s="115"/>
      <c r="AF5" s="115"/>
      <c r="AG5" s="108" t="s">
        <v>58</v>
      </c>
      <c r="AH5" s="108"/>
      <c r="AI5" s="108"/>
      <c r="AJ5" s="108"/>
      <c r="AK5" s="108"/>
      <c r="AL5" s="108" t="s">
        <v>59</v>
      </c>
      <c r="AM5" s="108"/>
      <c r="AN5" s="108"/>
      <c r="AO5" s="108"/>
      <c r="AP5" s="108"/>
      <c r="AQ5" s="117"/>
      <c r="AR5" s="117"/>
      <c r="AS5" s="117"/>
      <c r="AT5" s="117"/>
      <c r="AU5" s="117"/>
    </row>
    <row r="6" spans="1:47" ht="20.25">
      <c r="A6" s="109"/>
      <c r="B6" s="111"/>
      <c r="C6" s="49" t="s">
        <v>10</v>
      </c>
      <c r="D6" s="49" t="s">
        <v>6</v>
      </c>
      <c r="E6" s="49" t="s">
        <v>7</v>
      </c>
      <c r="F6" s="49" t="s">
        <v>60</v>
      </c>
      <c r="G6" s="49" t="s">
        <v>9</v>
      </c>
      <c r="H6" s="49" t="s">
        <v>10</v>
      </c>
      <c r="I6" s="49" t="s">
        <v>6</v>
      </c>
      <c r="J6" s="49" t="s">
        <v>7</v>
      </c>
      <c r="K6" s="49" t="s">
        <v>60</v>
      </c>
      <c r="L6" s="49" t="s">
        <v>9</v>
      </c>
      <c r="M6" s="49" t="s">
        <v>10</v>
      </c>
      <c r="N6" s="49" t="s">
        <v>6</v>
      </c>
      <c r="O6" s="49" t="s">
        <v>7</v>
      </c>
      <c r="P6" s="49" t="s">
        <v>60</v>
      </c>
      <c r="Q6" s="49" t="s">
        <v>9</v>
      </c>
      <c r="R6" s="48" t="s">
        <v>10</v>
      </c>
      <c r="S6" s="48" t="s">
        <v>6</v>
      </c>
      <c r="T6" s="48" t="s">
        <v>7</v>
      </c>
      <c r="U6" s="48" t="s">
        <v>60</v>
      </c>
      <c r="V6" s="48" t="s">
        <v>9</v>
      </c>
      <c r="W6" s="48" t="s">
        <v>10</v>
      </c>
      <c r="X6" s="48" t="s">
        <v>6</v>
      </c>
      <c r="Y6" s="48" t="s">
        <v>7</v>
      </c>
      <c r="Z6" s="48" t="s">
        <v>60</v>
      </c>
      <c r="AA6" s="48" t="s">
        <v>9</v>
      </c>
      <c r="AB6" s="48" t="s">
        <v>10</v>
      </c>
      <c r="AC6" s="48" t="s">
        <v>6</v>
      </c>
      <c r="AD6" s="48" t="s">
        <v>7</v>
      </c>
      <c r="AE6" s="48" t="s">
        <v>60</v>
      </c>
      <c r="AF6" s="48" t="s">
        <v>9</v>
      </c>
      <c r="AG6" s="48" t="s">
        <v>10</v>
      </c>
      <c r="AH6" s="48" t="s">
        <v>6</v>
      </c>
      <c r="AI6" s="48" t="s">
        <v>7</v>
      </c>
      <c r="AJ6" s="48" t="s">
        <v>60</v>
      </c>
      <c r="AK6" s="48" t="s">
        <v>9</v>
      </c>
      <c r="AL6" s="48" t="s">
        <v>10</v>
      </c>
      <c r="AM6" s="48" t="s">
        <v>6</v>
      </c>
      <c r="AN6" s="48" t="s">
        <v>7</v>
      </c>
      <c r="AO6" s="48" t="s">
        <v>60</v>
      </c>
      <c r="AP6" s="48" t="s">
        <v>9</v>
      </c>
      <c r="AQ6" s="48" t="s">
        <v>10</v>
      </c>
      <c r="AR6" s="48" t="s">
        <v>6</v>
      </c>
      <c r="AS6" s="48" t="s">
        <v>7</v>
      </c>
      <c r="AT6" s="48" t="s">
        <v>60</v>
      </c>
      <c r="AU6" s="48" t="s">
        <v>9</v>
      </c>
    </row>
    <row r="7" spans="1:256" ht="20.25">
      <c r="A7" s="50">
        <v>1</v>
      </c>
      <c r="B7" s="51">
        <f aca="true" t="shared" si="0" ref="B7:AU7">A7+1</f>
        <v>2</v>
      </c>
      <c r="C7" s="51">
        <f t="shared" si="0"/>
        <v>3</v>
      </c>
      <c r="D7" s="51">
        <f t="shared" si="0"/>
        <v>4</v>
      </c>
      <c r="E7" s="51">
        <f t="shared" si="0"/>
        <v>5</v>
      </c>
      <c r="F7" s="51">
        <f t="shared" si="0"/>
        <v>6</v>
      </c>
      <c r="G7" s="51">
        <f t="shared" si="0"/>
        <v>7</v>
      </c>
      <c r="H7" s="51">
        <f t="shared" si="0"/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1">
        <f t="shared" si="0"/>
        <v>12</v>
      </c>
      <c r="M7" s="51">
        <f t="shared" si="0"/>
        <v>13</v>
      </c>
      <c r="N7" s="51">
        <f t="shared" si="0"/>
        <v>14</v>
      </c>
      <c r="O7" s="51">
        <f t="shared" si="0"/>
        <v>15</v>
      </c>
      <c r="P7" s="51">
        <f t="shared" si="0"/>
        <v>16</v>
      </c>
      <c r="Q7" s="51">
        <f t="shared" si="0"/>
        <v>17</v>
      </c>
      <c r="R7" s="51">
        <f t="shared" si="0"/>
        <v>18</v>
      </c>
      <c r="S7" s="51">
        <f t="shared" si="0"/>
        <v>19</v>
      </c>
      <c r="T7" s="51">
        <f t="shared" si="0"/>
        <v>20</v>
      </c>
      <c r="U7" s="51">
        <f t="shared" si="0"/>
        <v>21</v>
      </c>
      <c r="V7" s="51">
        <f t="shared" si="0"/>
        <v>22</v>
      </c>
      <c r="W7" s="51">
        <f t="shared" si="0"/>
        <v>23</v>
      </c>
      <c r="X7" s="51">
        <f t="shared" si="0"/>
        <v>24</v>
      </c>
      <c r="Y7" s="51">
        <f t="shared" si="0"/>
        <v>25</v>
      </c>
      <c r="Z7" s="51">
        <f t="shared" si="0"/>
        <v>26</v>
      </c>
      <c r="AA7" s="51">
        <f t="shared" si="0"/>
        <v>27</v>
      </c>
      <c r="AB7" s="51">
        <f t="shared" si="0"/>
        <v>28</v>
      </c>
      <c r="AC7" s="51">
        <f t="shared" si="0"/>
        <v>29</v>
      </c>
      <c r="AD7" s="51">
        <f t="shared" si="0"/>
        <v>30</v>
      </c>
      <c r="AE7" s="51">
        <f t="shared" si="0"/>
        <v>31</v>
      </c>
      <c r="AF7" s="51">
        <f t="shared" si="0"/>
        <v>32</v>
      </c>
      <c r="AG7" s="51">
        <f t="shared" si="0"/>
        <v>33</v>
      </c>
      <c r="AH7" s="51">
        <f t="shared" si="0"/>
        <v>34</v>
      </c>
      <c r="AI7" s="51">
        <f t="shared" si="0"/>
        <v>35</v>
      </c>
      <c r="AJ7" s="51">
        <f t="shared" si="0"/>
        <v>36</v>
      </c>
      <c r="AK7" s="51">
        <f t="shared" si="0"/>
        <v>37</v>
      </c>
      <c r="AL7" s="51">
        <f t="shared" si="0"/>
        <v>38</v>
      </c>
      <c r="AM7" s="51">
        <f t="shared" si="0"/>
        <v>39</v>
      </c>
      <c r="AN7" s="51">
        <f t="shared" si="0"/>
        <v>40</v>
      </c>
      <c r="AO7" s="51">
        <f t="shared" si="0"/>
        <v>41</v>
      </c>
      <c r="AP7" s="51">
        <f t="shared" si="0"/>
        <v>42</v>
      </c>
      <c r="AQ7" s="51">
        <f t="shared" si="0"/>
        <v>43</v>
      </c>
      <c r="AR7" s="51">
        <f t="shared" si="0"/>
        <v>44</v>
      </c>
      <c r="AS7" s="51">
        <f t="shared" si="0"/>
        <v>45</v>
      </c>
      <c r="AT7" s="51">
        <f t="shared" si="0"/>
        <v>46</v>
      </c>
      <c r="AU7" s="51">
        <f t="shared" si="0"/>
        <v>47</v>
      </c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20.25">
      <c r="A8" s="53" t="s">
        <v>61</v>
      </c>
      <c r="B8" s="54" t="s">
        <v>62</v>
      </c>
      <c r="C8" s="55">
        <f>C9+C14+C18+C19</f>
        <v>186.277916</v>
      </c>
      <c r="D8" s="55">
        <f aca="true" t="shared" si="1" ref="D8:L8">D9+D14+D18+D19</f>
        <v>0</v>
      </c>
      <c r="E8" s="55">
        <f t="shared" si="1"/>
        <v>0</v>
      </c>
      <c r="F8" s="55">
        <f t="shared" si="1"/>
        <v>186.277916</v>
      </c>
      <c r="G8" s="55">
        <f t="shared" si="1"/>
        <v>119.86230262397407</v>
      </c>
      <c r="H8" s="55">
        <f t="shared" si="1"/>
        <v>28.804000000000002</v>
      </c>
      <c r="I8" s="55">
        <f t="shared" si="1"/>
        <v>0</v>
      </c>
      <c r="J8" s="55">
        <f t="shared" si="1"/>
        <v>0</v>
      </c>
      <c r="K8" s="55">
        <f>K9+K14+K18+K19</f>
        <v>28.804000000000002</v>
      </c>
      <c r="L8" s="55">
        <f t="shared" si="1"/>
        <v>19.253230856741034</v>
      </c>
      <c r="M8" s="56">
        <f aca="true" t="shared" si="2" ref="M8:Q29">IF(C8&gt;0,IF(H8&gt;0,C8/H8*1000,0),0)</f>
        <v>6467.084988196084</v>
      </c>
      <c r="N8" s="56">
        <f t="shared" si="2"/>
        <v>0</v>
      </c>
      <c r="O8" s="56">
        <f t="shared" si="2"/>
        <v>0</v>
      </c>
      <c r="P8" s="56">
        <f>IF(F8&gt;0,IF(K8&gt;0,F8/K8*1000,0),0)</f>
        <v>6467.084988196084</v>
      </c>
      <c r="Q8" s="56">
        <f t="shared" si="2"/>
        <v>6225.5682444075255</v>
      </c>
      <c r="R8" s="55">
        <f>R9+R14+R18+R19</f>
        <v>93.19263499999997</v>
      </c>
      <c r="S8" s="55">
        <f aca="true" t="shared" si="3" ref="S8:AA8">S9+S14+S18+S19</f>
        <v>0</v>
      </c>
      <c r="T8" s="55">
        <f t="shared" si="3"/>
        <v>0</v>
      </c>
      <c r="U8" s="55">
        <f t="shared" si="3"/>
        <v>93.19263499999997</v>
      </c>
      <c r="V8" s="55">
        <f t="shared" si="3"/>
        <v>60.44936192347702</v>
      </c>
      <c r="W8" s="55">
        <f t="shared" si="3"/>
        <v>28.804000000000002</v>
      </c>
      <c r="X8" s="55">
        <f t="shared" si="3"/>
        <v>0</v>
      </c>
      <c r="Y8" s="55">
        <f t="shared" si="3"/>
        <v>0</v>
      </c>
      <c r="Z8" s="55">
        <f>Z9+Z14+Z18+Z19</f>
        <v>28.804000000000002</v>
      </c>
      <c r="AA8" s="55">
        <f t="shared" si="3"/>
        <v>19.239773729433978</v>
      </c>
      <c r="AB8" s="56">
        <f aca="true" t="shared" si="4" ref="AB8:AF58">IF(R8&gt;0,IF(W8&gt;0,R8/W8*1000,0),0)</f>
        <v>3235.4060199972214</v>
      </c>
      <c r="AC8" s="56">
        <f t="shared" si="4"/>
        <v>0</v>
      </c>
      <c r="AD8" s="56">
        <f t="shared" si="4"/>
        <v>0</v>
      </c>
      <c r="AE8" s="56">
        <f t="shared" si="4"/>
        <v>3235.4060199972214</v>
      </c>
      <c r="AF8" s="56">
        <f t="shared" si="4"/>
        <v>3141.8956778581305</v>
      </c>
      <c r="AG8" s="55">
        <f>AG9+AG14+AG18+AG19</f>
        <v>93.08528100000001</v>
      </c>
      <c r="AH8" s="55">
        <f aca="true" t="shared" si="5" ref="AH8:AP8">AH9+AH14+AH18+AH19</f>
        <v>0</v>
      </c>
      <c r="AI8" s="55">
        <f t="shared" si="5"/>
        <v>0</v>
      </c>
      <c r="AJ8" s="55">
        <f t="shared" si="5"/>
        <v>93.08528100000001</v>
      </c>
      <c r="AK8" s="55">
        <f t="shared" si="5"/>
        <v>59.41294070049707</v>
      </c>
      <c r="AL8" s="55">
        <f t="shared" si="5"/>
        <v>28.804000000000002</v>
      </c>
      <c r="AM8" s="55">
        <f t="shared" si="5"/>
        <v>0</v>
      </c>
      <c r="AN8" s="55">
        <f t="shared" si="5"/>
        <v>0</v>
      </c>
      <c r="AO8" s="55">
        <f t="shared" si="5"/>
        <v>28.804000000000002</v>
      </c>
      <c r="AP8" s="55">
        <f t="shared" si="5"/>
        <v>19.32593798404809</v>
      </c>
      <c r="AQ8" s="56">
        <f aca="true" t="shared" si="6" ref="AQ8:AU58">IF(AG8&gt;0,IF(AL8&gt;0,AG8/AL8*1000,0),0)</f>
        <v>3231.678968198861</v>
      </c>
      <c r="AR8" s="56">
        <f t="shared" si="6"/>
        <v>0</v>
      </c>
      <c r="AS8" s="56">
        <f t="shared" si="6"/>
        <v>0</v>
      </c>
      <c r="AT8" s="56">
        <f t="shared" si="6"/>
        <v>3231.678968198861</v>
      </c>
      <c r="AU8" s="56">
        <f t="shared" si="6"/>
        <v>3074.2590993274102</v>
      </c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47" ht="20.25">
      <c r="A9" s="58" t="s">
        <v>63</v>
      </c>
      <c r="B9" s="59" t="s">
        <v>64</v>
      </c>
      <c r="C9" s="60"/>
      <c r="D9" s="61">
        <f>SUM(D11:D13)</f>
        <v>0</v>
      </c>
      <c r="E9" s="61">
        <f>SUM(E11:E13)</f>
        <v>0</v>
      </c>
      <c r="F9" s="61">
        <f>SUM(F11:F13)</f>
        <v>0</v>
      </c>
      <c r="G9" s="61">
        <f>SUM(G11:G13)</f>
        <v>119.86230262397407</v>
      </c>
      <c r="H9" s="60"/>
      <c r="I9" s="61">
        <f>SUM(I11:I13)</f>
        <v>0</v>
      </c>
      <c r="J9" s="61">
        <f>SUM(J11:J13)</f>
        <v>0</v>
      </c>
      <c r="K9" s="61">
        <f>SUM(K11:K13)</f>
        <v>0</v>
      </c>
      <c r="L9" s="61">
        <f>SUM(L11:L13)</f>
        <v>19.253230856741034</v>
      </c>
      <c r="M9" s="62">
        <f t="shared" si="2"/>
        <v>0</v>
      </c>
      <c r="N9" s="62">
        <f t="shared" si="2"/>
        <v>0</v>
      </c>
      <c r="O9" s="62">
        <f t="shared" si="2"/>
        <v>0</v>
      </c>
      <c r="P9" s="62">
        <f t="shared" si="2"/>
        <v>0</v>
      </c>
      <c r="Q9" s="62">
        <f t="shared" si="2"/>
        <v>6225.5682444075255</v>
      </c>
      <c r="R9" s="60"/>
      <c r="S9" s="61">
        <f>SUM(S11:S13)</f>
        <v>0</v>
      </c>
      <c r="T9" s="61">
        <f>SUM(T11:T13)</f>
        <v>0</v>
      </c>
      <c r="U9" s="61">
        <f>SUM(U11:U13)</f>
        <v>0</v>
      </c>
      <c r="V9" s="61">
        <f>SUM(V11:V13)</f>
        <v>60.44936192347702</v>
      </c>
      <c r="W9" s="60"/>
      <c r="X9" s="61">
        <f>SUM(X11:X13)</f>
        <v>0</v>
      </c>
      <c r="Y9" s="61">
        <f>SUM(Y11:Y13)</f>
        <v>0</v>
      </c>
      <c r="Z9" s="61">
        <f>SUM(Z11:Z13)</f>
        <v>0</v>
      </c>
      <c r="AA9" s="61">
        <f>SUM(AA11:AA13)</f>
        <v>19.239773729433978</v>
      </c>
      <c r="AB9" s="62">
        <f t="shared" si="4"/>
        <v>0</v>
      </c>
      <c r="AC9" s="62">
        <f t="shared" si="4"/>
        <v>0</v>
      </c>
      <c r="AD9" s="62">
        <f t="shared" si="4"/>
        <v>0</v>
      </c>
      <c r="AE9" s="62">
        <f t="shared" si="4"/>
        <v>0</v>
      </c>
      <c r="AF9" s="62">
        <f t="shared" si="4"/>
        <v>3141.8956778581305</v>
      </c>
      <c r="AG9" s="60"/>
      <c r="AH9" s="61">
        <f>SUM(AH11:AH13)</f>
        <v>0</v>
      </c>
      <c r="AI9" s="61">
        <f>SUM(AI11:AI13)</f>
        <v>0</v>
      </c>
      <c r="AJ9" s="61">
        <f>SUM(AJ11:AJ13)</f>
        <v>0</v>
      </c>
      <c r="AK9" s="61">
        <f>SUM(AK11:AK13)</f>
        <v>59.41294070049707</v>
      </c>
      <c r="AL9" s="60"/>
      <c r="AM9" s="61">
        <f>SUM(AM11:AM13)</f>
        <v>0</v>
      </c>
      <c r="AN9" s="61">
        <f>SUM(AN11:AN13)</f>
        <v>0</v>
      </c>
      <c r="AO9" s="61">
        <f>SUM(AO11:AO13)</f>
        <v>0</v>
      </c>
      <c r="AP9" s="61">
        <f>SUM(AP11:AP13)</f>
        <v>19.32593798404809</v>
      </c>
      <c r="AQ9" s="62">
        <f t="shared" si="6"/>
        <v>0</v>
      </c>
      <c r="AR9" s="62">
        <f t="shared" si="6"/>
        <v>0</v>
      </c>
      <c r="AS9" s="62">
        <f t="shared" si="6"/>
        <v>0</v>
      </c>
      <c r="AT9" s="62">
        <f t="shared" si="6"/>
        <v>0</v>
      </c>
      <c r="AU9" s="62">
        <f t="shared" si="6"/>
        <v>3074.2590993274102</v>
      </c>
    </row>
    <row r="10" spans="1:47" ht="20.25">
      <c r="A10" s="58"/>
      <c r="B10" s="63" t="s">
        <v>65</v>
      </c>
      <c r="C10" s="64"/>
      <c r="D10" s="65"/>
      <c r="E10" s="65"/>
      <c r="F10" s="65"/>
      <c r="G10" s="65"/>
      <c r="H10" s="64"/>
      <c r="I10" s="65"/>
      <c r="J10" s="65"/>
      <c r="K10" s="65"/>
      <c r="L10" s="65"/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4"/>
      <c r="S10" s="65"/>
      <c r="T10" s="65"/>
      <c r="U10" s="65"/>
      <c r="V10" s="65"/>
      <c r="W10" s="64"/>
      <c r="X10" s="65"/>
      <c r="Y10" s="65"/>
      <c r="Z10" s="65"/>
      <c r="AA10" s="65"/>
      <c r="AB10" s="62">
        <f t="shared" si="4"/>
        <v>0</v>
      </c>
      <c r="AC10" s="62">
        <f t="shared" si="4"/>
        <v>0</v>
      </c>
      <c r="AD10" s="62">
        <f t="shared" si="4"/>
        <v>0</v>
      </c>
      <c r="AE10" s="62">
        <f t="shared" si="4"/>
        <v>0</v>
      </c>
      <c r="AF10" s="62">
        <f t="shared" si="4"/>
        <v>0</v>
      </c>
      <c r="AG10" s="64"/>
      <c r="AH10" s="65"/>
      <c r="AI10" s="65"/>
      <c r="AJ10" s="65"/>
      <c r="AK10" s="65"/>
      <c r="AL10" s="64"/>
      <c r="AM10" s="65"/>
      <c r="AN10" s="65"/>
      <c r="AO10" s="65"/>
      <c r="AP10" s="65"/>
      <c r="AQ10" s="62">
        <f t="shared" si="6"/>
        <v>0</v>
      </c>
      <c r="AR10" s="62">
        <f t="shared" si="6"/>
        <v>0</v>
      </c>
      <c r="AS10" s="62">
        <f t="shared" si="6"/>
        <v>0</v>
      </c>
      <c r="AT10" s="62">
        <f t="shared" si="6"/>
        <v>0</v>
      </c>
      <c r="AU10" s="62">
        <f t="shared" si="6"/>
        <v>0</v>
      </c>
    </row>
    <row r="11" spans="1:47" ht="20.25">
      <c r="A11" s="58"/>
      <c r="B11" s="66" t="s">
        <v>6</v>
      </c>
      <c r="C11" s="60"/>
      <c r="D11" s="67"/>
      <c r="E11" s="65">
        <f>D8-D60-D66-F11-G11-D83</f>
        <v>0</v>
      </c>
      <c r="F11" s="67">
        <f>U11+AJ11</f>
        <v>0</v>
      </c>
      <c r="G11" s="67">
        <f>V11+AK11</f>
        <v>0</v>
      </c>
      <c r="H11" s="60"/>
      <c r="I11" s="67"/>
      <c r="J11" s="65">
        <f>I8-I60-I66-K11-L11-I83</f>
        <v>0</v>
      </c>
      <c r="K11" s="67"/>
      <c r="L11" s="67"/>
      <c r="M11" s="62">
        <f t="shared" si="2"/>
        <v>0</v>
      </c>
      <c r="N11" s="62">
        <f t="shared" si="2"/>
        <v>0</v>
      </c>
      <c r="O11" s="62">
        <f t="shared" si="2"/>
        <v>0</v>
      </c>
      <c r="P11" s="62">
        <f t="shared" si="2"/>
        <v>0</v>
      </c>
      <c r="Q11" s="62">
        <f t="shared" si="2"/>
        <v>0</v>
      </c>
      <c r="R11" s="60"/>
      <c r="S11" s="67"/>
      <c r="T11" s="65">
        <f>S8-S60-S66-U11-V11-S83</f>
        <v>0</v>
      </c>
      <c r="U11" s="67"/>
      <c r="V11" s="67"/>
      <c r="W11" s="60"/>
      <c r="X11" s="67"/>
      <c r="Y11" s="65">
        <f>X8-X60-X66-Z11-AA11-X83</f>
        <v>0</v>
      </c>
      <c r="Z11" s="67"/>
      <c r="AA11" s="67"/>
      <c r="AB11" s="62">
        <f t="shared" si="4"/>
        <v>0</v>
      </c>
      <c r="AC11" s="62">
        <f t="shared" si="4"/>
        <v>0</v>
      </c>
      <c r="AD11" s="62">
        <f t="shared" si="4"/>
        <v>0</v>
      </c>
      <c r="AE11" s="62">
        <f t="shared" si="4"/>
        <v>0</v>
      </c>
      <c r="AF11" s="62">
        <f t="shared" si="4"/>
        <v>0</v>
      </c>
      <c r="AG11" s="60"/>
      <c r="AH11" s="67"/>
      <c r="AI11" s="65">
        <f>AH8-AH60-AH66-AJ11-AK11-AH83</f>
        <v>0</v>
      </c>
      <c r="AJ11" s="67"/>
      <c r="AK11" s="67"/>
      <c r="AL11" s="60"/>
      <c r="AM11" s="67"/>
      <c r="AN11" s="65">
        <f>AM8-AM60-AM66-AO11-AP11-AM83</f>
        <v>0</v>
      </c>
      <c r="AO11" s="67"/>
      <c r="AP11" s="67"/>
      <c r="AQ11" s="62">
        <f t="shared" si="6"/>
        <v>0</v>
      </c>
      <c r="AR11" s="62">
        <f t="shared" si="6"/>
        <v>0</v>
      </c>
      <c r="AS11" s="62">
        <f t="shared" si="6"/>
        <v>0</v>
      </c>
      <c r="AT11" s="62">
        <f t="shared" si="6"/>
        <v>0</v>
      </c>
      <c r="AU11" s="62">
        <f t="shared" si="6"/>
        <v>0</v>
      </c>
    </row>
    <row r="12" spans="1:47" ht="20.25">
      <c r="A12" s="58"/>
      <c r="B12" s="66" t="s">
        <v>7</v>
      </c>
      <c r="C12" s="60"/>
      <c r="D12" s="67"/>
      <c r="E12" s="67"/>
      <c r="F12" s="65">
        <f>E8-E60-E66-E83-G12</f>
        <v>0</v>
      </c>
      <c r="G12" s="67">
        <f>V12+AK12</f>
        <v>0</v>
      </c>
      <c r="H12" s="60"/>
      <c r="I12" s="67"/>
      <c r="J12" s="67"/>
      <c r="K12" s="65">
        <f>J8-J60-J66-J83-L12</f>
        <v>0</v>
      </c>
      <c r="L12" s="67"/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  <c r="Q12" s="62">
        <f t="shared" si="2"/>
        <v>0</v>
      </c>
      <c r="R12" s="60"/>
      <c r="S12" s="67"/>
      <c r="T12" s="67"/>
      <c r="U12" s="65">
        <f>T8-T60-T66-T83-V12</f>
        <v>0</v>
      </c>
      <c r="V12" s="67"/>
      <c r="W12" s="60"/>
      <c r="X12" s="67"/>
      <c r="Y12" s="67"/>
      <c r="Z12" s="65">
        <f>Y8-Y60-Y66-Y83-AA12</f>
        <v>0</v>
      </c>
      <c r="AA12" s="67"/>
      <c r="AB12" s="62">
        <f t="shared" si="4"/>
        <v>0</v>
      </c>
      <c r="AC12" s="62">
        <f t="shared" si="4"/>
        <v>0</v>
      </c>
      <c r="AD12" s="62">
        <f t="shared" si="4"/>
        <v>0</v>
      </c>
      <c r="AE12" s="62">
        <f t="shared" si="4"/>
        <v>0</v>
      </c>
      <c r="AF12" s="62">
        <f t="shared" si="4"/>
        <v>0</v>
      </c>
      <c r="AG12" s="60"/>
      <c r="AH12" s="67"/>
      <c r="AI12" s="67"/>
      <c r="AJ12" s="65">
        <f>AI8-AI60-AI66-AI83-AK12</f>
        <v>0</v>
      </c>
      <c r="AK12" s="67"/>
      <c r="AL12" s="60"/>
      <c r="AM12" s="67"/>
      <c r="AN12" s="67"/>
      <c r="AO12" s="65">
        <f>AN8-AN60-AN66-AN83-AP12</f>
        <v>0</v>
      </c>
      <c r="AP12" s="67"/>
      <c r="AQ12" s="62">
        <f t="shared" si="6"/>
        <v>0</v>
      </c>
      <c r="AR12" s="62">
        <f t="shared" si="6"/>
        <v>0</v>
      </c>
      <c r="AS12" s="62">
        <f t="shared" si="6"/>
        <v>0</v>
      </c>
      <c r="AT12" s="62">
        <f t="shared" si="6"/>
        <v>0</v>
      </c>
      <c r="AU12" s="62">
        <f t="shared" si="6"/>
        <v>0</v>
      </c>
    </row>
    <row r="13" spans="1:49" ht="20.25">
      <c r="A13" s="58"/>
      <c r="B13" s="66" t="s">
        <v>60</v>
      </c>
      <c r="C13" s="60"/>
      <c r="D13" s="68"/>
      <c r="E13" s="68"/>
      <c r="F13" s="68"/>
      <c r="G13" s="65">
        <f>G83+G66+G60</f>
        <v>119.86230262397407</v>
      </c>
      <c r="H13" s="60"/>
      <c r="I13" s="68"/>
      <c r="J13" s="68"/>
      <c r="K13" s="68"/>
      <c r="L13" s="65">
        <f>K8-K60-K66-K83</f>
        <v>19.253230856741034</v>
      </c>
      <c r="M13" s="62">
        <f t="shared" si="2"/>
        <v>0</v>
      </c>
      <c r="N13" s="62">
        <f t="shared" si="2"/>
        <v>0</v>
      </c>
      <c r="O13" s="62">
        <f t="shared" si="2"/>
        <v>0</v>
      </c>
      <c r="P13" s="62">
        <f t="shared" si="2"/>
        <v>0</v>
      </c>
      <c r="Q13" s="62">
        <f t="shared" si="2"/>
        <v>6225.5682444075255</v>
      </c>
      <c r="R13" s="60"/>
      <c r="S13" s="68"/>
      <c r="T13" s="68"/>
      <c r="U13" s="68"/>
      <c r="V13" s="65">
        <f>U8-U60-U66-U83</f>
        <v>60.44936192347702</v>
      </c>
      <c r="W13" s="60"/>
      <c r="X13" s="68"/>
      <c r="Y13" s="68"/>
      <c r="Z13" s="68"/>
      <c r="AA13" s="65">
        <f>Z8-Z60-Z66-Z83</f>
        <v>19.239773729433978</v>
      </c>
      <c r="AB13" s="62">
        <f t="shared" si="4"/>
        <v>0</v>
      </c>
      <c r="AC13" s="62">
        <f t="shared" si="4"/>
        <v>0</v>
      </c>
      <c r="AD13" s="62">
        <f t="shared" si="4"/>
        <v>0</v>
      </c>
      <c r="AE13" s="62">
        <f t="shared" si="4"/>
        <v>0</v>
      </c>
      <c r="AF13" s="62">
        <f t="shared" si="4"/>
        <v>3141.8956778581305</v>
      </c>
      <c r="AG13" s="60"/>
      <c r="AH13" s="68"/>
      <c r="AI13" s="68"/>
      <c r="AJ13" s="68"/>
      <c r="AK13" s="65">
        <f>AJ8-AJ60-AJ66-AJ83</f>
        <v>59.41294070049707</v>
      </c>
      <c r="AL13" s="60"/>
      <c r="AM13" s="68"/>
      <c r="AN13" s="68"/>
      <c r="AO13" s="68"/>
      <c r="AP13" s="65">
        <f>AO8-AO60-AO66-AO83</f>
        <v>19.32593798404809</v>
      </c>
      <c r="AQ13" s="62">
        <f t="shared" si="6"/>
        <v>0</v>
      </c>
      <c r="AR13" s="62">
        <f t="shared" si="6"/>
        <v>0</v>
      </c>
      <c r="AS13" s="62">
        <f t="shared" si="6"/>
        <v>0</v>
      </c>
      <c r="AT13" s="62">
        <f t="shared" si="6"/>
        <v>0</v>
      </c>
      <c r="AU13" s="62">
        <f t="shared" si="6"/>
        <v>3074.2590993274102</v>
      </c>
      <c r="AW13" s="69"/>
    </row>
    <row r="14" spans="1:256" ht="40.5">
      <c r="A14" s="70" t="s">
        <v>66</v>
      </c>
      <c r="B14" s="71" t="s">
        <v>67</v>
      </c>
      <c r="C14" s="55">
        <f aca="true" t="shared" si="7" ref="C14:C19">SUM(D14:G14)</f>
        <v>13</v>
      </c>
      <c r="D14" s="72">
        <f>D15+D16+D17</f>
        <v>0</v>
      </c>
      <c r="E14" s="72">
        <f>E15+E16+E17</f>
        <v>0</v>
      </c>
      <c r="F14" s="72">
        <f>F15+F16+F17</f>
        <v>13</v>
      </c>
      <c r="G14" s="72">
        <f>G15+G16+G17</f>
        <v>0</v>
      </c>
      <c r="H14" s="55">
        <f aca="true" t="shared" si="8" ref="H14:H19">SUM(I14:L14)</f>
        <v>1.817</v>
      </c>
      <c r="I14" s="72">
        <f>I15+I16+I17</f>
        <v>0</v>
      </c>
      <c r="J14" s="72">
        <f>J15+J16+J17</f>
        <v>0</v>
      </c>
      <c r="K14" s="72">
        <f>K15+K16+K17</f>
        <v>1.817</v>
      </c>
      <c r="L14" s="72">
        <f>L15+L16+L17</f>
        <v>0</v>
      </c>
      <c r="M14" s="62">
        <f t="shared" si="2"/>
        <v>7154.650522839846</v>
      </c>
      <c r="N14" s="62">
        <f t="shared" si="2"/>
        <v>0</v>
      </c>
      <c r="O14" s="62">
        <f t="shared" si="2"/>
        <v>0</v>
      </c>
      <c r="P14" s="62">
        <f t="shared" si="2"/>
        <v>7154.650522839846</v>
      </c>
      <c r="Q14" s="62">
        <f t="shared" si="2"/>
        <v>0</v>
      </c>
      <c r="R14" s="55">
        <f aca="true" t="shared" si="9" ref="R14:R19">SUM(S14:V14)</f>
        <v>7.090763</v>
      </c>
      <c r="S14" s="72">
        <f>S15+S16+S17</f>
        <v>0</v>
      </c>
      <c r="T14" s="72">
        <f>T15+T16+T17</f>
        <v>0</v>
      </c>
      <c r="U14" s="72">
        <f>U15+U16+U17</f>
        <v>7.090763</v>
      </c>
      <c r="V14" s="72">
        <f>V15+V16+V17</f>
        <v>0</v>
      </c>
      <c r="W14" s="55">
        <f aca="true" t="shared" si="10" ref="W14:W19">SUM(X14:AA14)</f>
        <v>1.817</v>
      </c>
      <c r="X14" s="72">
        <f>X15+X16+X17</f>
        <v>0</v>
      </c>
      <c r="Y14" s="72">
        <f>Y15+Y16+Y17</f>
        <v>0</v>
      </c>
      <c r="Z14" s="72">
        <f>Z15+Z16+Z17</f>
        <v>1.817</v>
      </c>
      <c r="AA14" s="72">
        <f>AA15+AA16+AA17</f>
        <v>0</v>
      </c>
      <c r="AB14" s="62">
        <f t="shared" si="4"/>
        <v>3902.456246560264</v>
      </c>
      <c r="AC14" s="62">
        <f t="shared" si="4"/>
        <v>0</v>
      </c>
      <c r="AD14" s="62">
        <f t="shared" si="4"/>
        <v>0</v>
      </c>
      <c r="AE14" s="62">
        <f t="shared" si="4"/>
        <v>3902.456246560264</v>
      </c>
      <c r="AF14" s="62">
        <f t="shared" si="4"/>
        <v>0</v>
      </c>
      <c r="AG14" s="55">
        <f aca="true" t="shared" si="11" ref="AG14:AG19">SUM(AH14:AK14)</f>
        <v>5.909237</v>
      </c>
      <c r="AH14" s="72">
        <f>AH15+AH16+AH17</f>
        <v>0</v>
      </c>
      <c r="AI14" s="72">
        <f>AI15+AI16+AI17</f>
        <v>0</v>
      </c>
      <c r="AJ14" s="72">
        <f>AJ15+AJ16+AJ17</f>
        <v>5.909237</v>
      </c>
      <c r="AK14" s="72">
        <f>AK15+AK16+AK17</f>
        <v>0</v>
      </c>
      <c r="AL14" s="55">
        <f aca="true" t="shared" si="12" ref="AL14:AL19">SUM(AM14:AP14)</f>
        <v>1.817</v>
      </c>
      <c r="AM14" s="72">
        <f>AM15+AM16+AM17</f>
        <v>0</v>
      </c>
      <c r="AN14" s="72">
        <f>AN15+AN16+AN17</f>
        <v>0</v>
      </c>
      <c r="AO14" s="72">
        <f>AO15+AO16+AO17</f>
        <v>1.817</v>
      </c>
      <c r="AP14" s="72">
        <f>AP15+AP16+AP17</f>
        <v>0</v>
      </c>
      <c r="AQ14" s="62">
        <f t="shared" si="6"/>
        <v>3252.1942762795816</v>
      </c>
      <c r="AR14" s="62">
        <f t="shared" si="6"/>
        <v>0</v>
      </c>
      <c r="AS14" s="62">
        <f t="shared" si="6"/>
        <v>0</v>
      </c>
      <c r="AT14" s="62">
        <f t="shared" si="6"/>
        <v>3252.1942762795816</v>
      </c>
      <c r="AU14" s="62">
        <f t="shared" si="6"/>
        <v>0</v>
      </c>
      <c r="AV14" s="57"/>
      <c r="AW14" s="69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49" ht="20.25">
      <c r="A15" s="58"/>
      <c r="B15" s="66" t="s">
        <v>68</v>
      </c>
      <c r="C15" s="60">
        <f t="shared" si="7"/>
        <v>13</v>
      </c>
      <c r="D15" s="67"/>
      <c r="E15" s="67"/>
      <c r="F15" s="67">
        <f>U15+AJ15</f>
        <v>13</v>
      </c>
      <c r="G15" s="67"/>
      <c r="H15" s="60">
        <f t="shared" si="8"/>
        <v>1.817</v>
      </c>
      <c r="I15" s="67"/>
      <c r="J15" s="67"/>
      <c r="K15" s="67">
        <f>(Z15+AO15)/2</f>
        <v>1.817</v>
      </c>
      <c r="L15" s="67"/>
      <c r="M15" s="62">
        <f t="shared" si="2"/>
        <v>7154.650522839846</v>
      </c>
      <c r="N15" s="62">
        <f t="shared" si="2"/>
        <v>0</v>
      </c>
      <c r="O15" s="62">
        <f t="shared" si="2"/>
        <v>0</v>
      </c>
      <c r="P15" s="62">
        <f t="shared" si="2"/>
        <v>7154.650522839846</v>
      </c>
      <c r="Q15" s="62">
        <f t="shared" si="2"/>
        <v>0</v>
      </c>
      <c r="R15" s="60">
        <f t="shared" si="9"/>
        <v>7.090763</v>
      </c>
      <c r="S15" s="67"/>
      <c r="T15" s="67"/>
      <c r="U15" s="67">
        <v>7.090763</v>
      </c>
      <c r="V15" s="67"/>
      <c r="W15" s="60">
        <f t="shared" si="10"/>
        <v>1.817</v>
      </c>
      <c r="X15" s="67"/>
      <c r="Y15" s="67"/>
      <c r="Z15" s="67">
        <v>1.817</v>
      </c>
      <c r="AA15" s="67"/>
      <c r="AB15" s="62">
        <f t="shared" si="4"/>
        <v>3902.456246560264</v>
      </c>
      <c r="AC15" s="62">
        <f t="shared" si="4"/>
        <v>0</v>
      </c>
      <c r="AD15" s="62">
        <f t="shared" si="4"/>
        <v>0</v>
      </c>
      <c r="AE15" s="62">
        <f t="shared" si="4"/>
        <v>3902.456246560264</v>
      </c>
      <c r="AF15" s="62">
        <f t="shared" si="4"/>
        <v>0</v>
      </c>
      <c r="AG15" s="60">
        <f t="shared" si="11"/>
        <v>5.909237</v>
      </c>
      <c r="AH15" s="67"/>
      <c r="AI15" s="67"/>
      <c r="AJ15" s="67">
        <v>5.909237</v>
      </c>
      <c r="AK15" s="67"/>
      <c r="AL15" s="60">
        <f t="shared" si="12"/>
        <v>1.817</v>
      </c>
      <c r="AM15" s="67"/>
      <c r="AN15" s="67"/>
      <c r="AO15" s="67">
        <v>1.817</v>
      </c>
      <c r="AP15" s="67"/>
      <c r="AQ15" s="62">
        <f t="shared" si="6"/>
        <v>3252.1942762795816</v>
      </c>
      <c r="AR15" s="62">
        <f t="shared" si="6"/>
        <v>0</v>
      </c>
      <c r="AS15" s="62">
        <f t="shared" si="6"/>
        <v>0</v>
      </c>
      <c r="AT15" s="62">
        <f t="shared" si="6"/>
        <v>3252.1942762795816</v>
      </c>
      <c r="AU15" s="62">
        <f t="shared" si="6"/>
        <v>0</v>
      </c>
      <c r="AW15" s="69"/>
    </row>
    <row r="16" spans="1:49" ht="20.25" hidden="1">
      <c r="A16" s="58"/>
      <c r="B16" s="66" t="s">
        <v>69</v>
      </c>
      <c r="C16" s="60">
        <f t="shared" si="7"/>
        <v>0</v>
      </c>
      <c r="D16" s="67"/>
      <c r="E16" s="67"/>
      <c r="F16" s="67"/>
      <c r="G16" s="67"/>
      <c r="H16" s="60">
        <f t="shared" si="8"/>
        <v>0</v>
      </c>
      <c r="I16" s="67"/>
      <c r="J16" s="67"/>
      <c r="K16" s="67"/>
      <c r="L16" s="67"/>
      <c r="M16" s="62">
        <f t="shared" si="2"/>
        <v>0</v>
      </c>
      <c r="N16" s="62">
        <f t="shared" si="2"/>
        <v>0</v>
      </c>
      <c r="O16" s="62">
        <f t="shared" si="2"/>
        <v>0</v>
      </c>
      <c r="P16" s="62">
        <f t="shared" si="2"/>
        <v>0</v>
      </c>
      <c r="Q16" s="62">
        <f t="shared" si="2"/>
        <v>0</v>
      </c>
      <c r="R16" s="60">
        <f t="shared" si="9"/>
        <v>0</v>
      </c>
      <c r="S16" s="67"/>
      <c r="T16" s="67"/>
      <c r="U16" s="67"/>
      <c r="V16" s="67"/>
      <c r="W16" s="60">
        <f t="shared" si="10"/>
        <v>0</v>
      </c>
      <c r="X16" s="67"/>
      <c r="Y16" s="67"/>
      <c r="Z16" s="67"/>
      <c r="AA16" s="67"/>
      <c r="AB16" s="62">
        <f t="shared" si="4"/>
        <v>0</v>
      </c>
      <c r="AC16" s="62">
        <f t="shared" si="4"/>
        <v>0</v>
      </c>
      <c r="AD16" s="62">
        <f t="shared" si="4"/>
        <v>0</v>
      </c>
      <c r="AE16" s="62">
        <f t="shared" si="4"/>
        <v>0</v>
      </c>
      <c r="AF16" s="62">
        <f t="shared" si="4"/>
        <v>0</v>
      </c>
      <c r="AG16" s="60">
        <f t="shared" si="11"/>
        <v>0</v>
      </c>
      <c r="AH16" s="67"/>
      <c r="AI16" s="67"/>
      <c r="AJ16" s="67"/>
      <c r="AK16" s="67"/>
      <c r="AL16" s="60">
        <f t="shared" si="12"/>
        <v>0</v>
      </c>
      <c r="AM16" s="67"/>
      <c r="AN16" s="67"/>
      <c r="AO16" s="67"/>
      <c r="AP16" s="67"/>
      <c r="AQ16" s="62">
        <f t="shared" si="6"/>
        <v>0</v>
      </c>
      <c r="AR16" s="62">
        <f t="shared" si="6"/>
        <v>0</v>
      </c>
      <c r="AS16" s="62">
        <f t="shared" si="6"/>
        <v>0</v>
      </c>
      <c r="AT16" s="62">
        <f t="shared" si="6"/>
        <v>0</v>
      </c>
      <c r="AU16" s="62">
        <f t="shared" si="6"/>
        <v>0</v>
      </c>
      <c r="AW16" s="69"/>
    </row>
    <row r="17" spans="1:49" ht="20.25" hidden="1">
      <c r="A17" s="58"/>
      <c r="B17" s="66" t="s">
        <v>70</v>
      </c>
      <c r="C17" s="60">
        <f t="shared" si="7"/>
        <v>0</v>
      </c>
      <c r="D17" s="67"/>
      <c r="E17" s="67"/>
      <c r="F17" s="67"/>
      <c r="G17" s="67"/>
      <c r="H17" s="60">
        <f t="shared" si="8"/>
        <v>0</v>
      </c>
      <c r="I17" s="67"/>
      <c r="J17" s="67"/>
      <c r="K17" s="67"/>
      <c r="L17" s="67"/>
      <c r="M17" s="62">
        <f t="shared" si="2"/>
        <v>0</v>
      </c>
      <c r="N17" s="62">
        <f t="shared" si="2"/>
        <v>0</v>
      </c>
      <c r="O17" s="62">
        <f t="shared" si="2"/>
        <v>0</v>
      </c>
      <c r="P17" s="62">
        <f t="shared" si="2"/>
        <v>0</v>
      </c>
      <c r="Q17" s="62">
        <f t="shared" si="2"/>
        <v>0</v>
      </c>
      <c r="R17" s="60">
        <f t="shared" si="9"/>
        <v>0</v>
      </c>
      <c r="S17" s="67"/>
      <c r="T17" s="67"/>
      <c r="U17" s="67"/>
      <c r="V17" s="67"/>
      <c r="W17" s="60">
        <f t="shared" si="10"/>
        <v>0</v>
      </c>
      <c r="X17" s="67"/>
      <c r="Y17" s="67"/>
      <c r="Z17" s="67"/>
      <c r="AA17" s="67"/>
      <c r="AB17" s="62">
        <f t="shared" si="4"/>
        <v>0</v>
      </c>
      <c r="AC17" s="62">
        <f t="shared" si="4"/>
        <v>0</v>
      </c>
      <c r="AD17" s="62">
        <f t="shared" si="4"/>
        <v>0</v>
      </c>
      <c r="AE17" s="62">
        <f t="shared" si="4"/>
        <v>0</v>
      </c>
      <c r="AF17" s="62">
        <f t="shared" si="4"/>
        <v>0</v>
      </c>
      <c r="AG17" s="60">
        <f t="shared" si="11"/>
        <v>0</v>
      </c>
      <c r="AH17" s="67"/>
      <c r="AI17" s="67"/>
      <c r="AJ17" s="67"/>
      <c r="AK17" s="67"/>
      <c r="AL17" s="60">
        <f t="shared" si="12"/>
        <v>0</v>
      </c>
      <c r="AM17" s="67"/>
      <c r="AN17" s="67"/>
      <c r="AO17" s="67"/>
      <c r="AP17" s="67"/>
      <c r="AQ17" s="62">
        <f t="shared" si="6"/>
        <v>0</v>
      </c>
      <c r="AR17" s="62">
        <f t="shared" si="6"/>
        <v>0</v>
      </c>
      <c r="AS17" s="62">
        <f t="shared" si="6"/>
        <v>0</v>
      </c>
      <c r="AT17" s="62">
        <f t="shared" si="6"/>
        <v>0</v>
      </c>
      <c r="AU17" s="62">
        <f t="shared" si="6"/>
        <v>0</v>
      </c>
      <c r="AW17" s="69"/>
    </row>
    <row r="18" spans="1:256" ht="20.25" hidden="1">
      <c r="A18" s="70" t="s">
        <v>71</v>
      </c>
      <c r="B18" s="71" t="s">
        <v>72</v>
      </c>
      <c r="C18" s="55">
        <f t="shared" si="7"/>
        <v>0</v>
      </c>
      <c r="D18" s="72"/>
      <c r="E18" s="72"/>
      <c r="F18" s="72"/>
      <c r="G18" s="72"/>
      <c r="H18" s="55">
        <f t="shared" si="8"/>
        <v>0</v>
      </c>
      <c r="I18" s="72"/>
      <c r="J18" s="72"/>
      <c r="K18" s="72"/>
      <c r="L18" s="72"/>
      <c r="M18" s="62">
        <f t="shared" si="2"/>
        <v>0</v>
      </c>
      <c r="N18" s="62">
        <f t="shared" si="2"/>
        <v>0</v>
      </c>
      <c r="O18" s="62">
        <f t="shared" si="2"/>
        <v>0</v>
      </c>
      <c r="P18" s="62">
        <f t="shared" si="2"/>
        <v>0</v>
      </c>
      <c r="Q18" s="62">
        <f t="shared" si="2"/>
        <v>0</v>
      </c>
      <c r="R18" s="55">
        <f t="shared" si="9"/>
        <v>0</v>
      </c>
      <c r="S18" s="72"/>
      <c r="T18" s="72"/>
      <c r="U18" s="72"/>
      <c r="V18" s="72"/>
      <c r="W18" s="55">
        <f t="shared" si="10"/>
        <v>0</v>
      </c>
      <c r="X18" s="72"/>
      <c r="Y18" s="72"/>
      <c r="Z18" s="72"/>
      <c r="AA18" s="72"/>
      <c r="AB18" s="62">
        <f t="shared" si="4"/>
        <v>0</v>
      </c>
      <c r="AC18" s="62">
        <f t="shared" si="4"/>
        <v>0</v>
      </c>
      <c r="AD18" s="62">
        <f t="shared" si="4"/>
        <v>0</v>
      </c>
      <c r="AE18" s="62">
        <f t="shared" si="4"/>
        <v>0</v>
      </c>
      <c r="AF18" s="62">
        <f t="shared" si="4"/>
        <v>0</v>
      </c>
      <c r="AG18" s="55">
        <f t="shared" si="11"/>
        <v>0</v>
      </c>
      <c r="AH18" s="72"/>
      <c r="AI18" s="72"/>
      <c r="AJ18" s="72"/>
      <c r="AK18" s="72"/>
      <c r="AL18" s="55">
        <f t="shared" si="12"/>
        <v>0</v>
      </c>
      <c r="AM18" s="72"/>
      <c r="AN18" s="72"/>
      <c r="AO18" s="72"/>
      <c r="AP18" s="72"/>
      <c r="AQ18" s="62">
        <f t="shared" si="6"/>
        <v>0</v>
      </c>
      <c r="AR18" s="62">
        <f t="shared" si="6"/>
        <v>0</v>
      </c>
      <c r="AS18" s="62">
        <f t="shared" si="6"/>
        <v>0</v>
      </c>
      <c r="AT18" s="62">
        <f t="shared" si="6"/>
        <v>0</v>
      </c>
      <c r="AU18" s="62">
        <f t="shared" si="6"/>
        <v>0</v>
      </c>
      <c r="AV18" s="57"/>
      <c r="AW18" s="69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40.5">
      <c r="A19" s="70" t="s">
        <v>73</v>
      </c>
      <c r="B19" s="71" t="s">
        <v>74</v>
      </c>
      <c r="C19" s="55">
        <f t="shared" si="7"/>
        <v>173.277916</v>
      </c>
      <c r="D19" s="72">
        <f>D20+D25+D30+D35+D40+D45+D50+D55</f>
        <v>0</v>
      </c>
      <c r="E19" s="72">
        <f>E20+E25+E30+E35+E40+E45+E50+E55</f>
        <v>0</v>
      </c>
      <c r="F19" s="72">
        <f>F20+F25+F30+F35+F40+F45+F50+F55</f>
        <v>173.277916</v>
      </c>
      <c r="G19" s="72">
        <f>G20+G25+G30+G35+G40+G45+G50+G55</f>
        <v>0</v>
      </c>
      <c r="H19" s="55">
        <f t="shared" si="8"/>
        <v>26.987000000000002</v>
      </c>
      <c r="I19" s="72">
        <f>I20+I25+I30+I35+I40+I45+I50+I55</f>
        <v>0</v>
      </c>
      <c r="J19" s="72">
        <f>J20+J25+J30+J35+J40+J45+J50+J55</f>
        <v>0</v>
      </c>
      <c r="K19" s="72">
        <f>K20+K25+K30+K35+K40+K45+K50+K55</f>
        <v>26.987000000000002</v>
      </c>
      <c r="L19" s="72">
        <f>L20+L25+L30+L35+L40+L45+L50+L55</f>
        <v>0</v>
      </c>
      <c r="M19" s="62">
        <f t="shared" si="2"/>
        <v>6420.792085078</v>
      </c>
      <c r="N19" s="62">
        <f t="shared" si="2"/>
        <v>0</v>
      </c>
      <c r="O19" s="62">
        <f t="shared" si="2"/>
        <v>0</v>
      </c>
      <c r="P19" s="62">
        <f t="shared" si="2"/>
        <v>6420.792085078</v>
      </c>
      <c r="Q19" s="62">
        <f t="shared" si="2"/>
        <v>0</v>
      </c>
      <c r="R19" s="55">
        <f t="shared" si="9"/>
        <v>86.10187199999997</v>
      </c>
      <c r="S19" s="72">
        <f>S20+S25+S30+S35+S40+S45+S50+S55</f>
        <v>0</v>
      </c>
      <c r="T19" s="72">
        <f>T20+T25+T30+T35+T40+T45+T50+T55</f>
        <v>0</v>
      </c>
      <c r="U19" s="72">
        <f>U20+U25+U30+U35+U40+U45+U50+U55</f>
        <v>86.10187199999997</v>
      </c>
      <c r="V19" s="72">
        <f>V20+V25+V30+V35+V40+V45+V50+V55</f>
        <v>0</v>
      </c>
      <c r="W19" s="55">
        <f t="shared" si="10"/>
        <v>26.987000000000002</v>
      </c>
      <c r="X19" s="72">
        <f>X20+X25+X30+X35+X40+X45+X50+X55</f>
        <v>0</v>
      </c>
      <c r="Y19" s="72">
        <f>Y20+Y25+Y30+Y35+Y40+Y45+Y50+Y55</f>
        <v>0</v>
      </c>
      <c r="Z19" s="72">
        <f>Z20+Z25+Z30+Z35+Z40+Z45+Z50+Z55</f>
        <v>26.987000000000002</v>
      </c>
      <c r="AA19" s="72">
        <f>AA20+AA25+AA30+AA35+AA40+AA45+AA50+AA55</f>
        <v>0</v>
      </c>
      <c r="AB19" s="62">
        <f t="shared" si="4"/>
        <v>3190.49438618594</v>
      </c>
      <c r="AC19" s="62">
        <f t="shared" si="4"/>
        <v>0</v>
      </c>
      <c r="AD19" s="62">
        <f t="shared" si="4"/>
        <v>0</v>
      </c>
      <c r="AE19" s="62">
        <f t="shared" si="4"/>
        <v>3190.49438618594</v>
      </c>
      <c r="AF19" s="62">
        <f t="shared" si="4"/>
        <v>0</v>
      </c>
      <c r="AG19" s="55">
        <f t="shared" si="11"/>
        <v>87.176044</v>
      </c>
      <c r="AH19" s="72">
        <f>AH20+AH25+AH30+AH35+AH40+AH45+AH50+AH55</f>
        <v>0</v>
      </c>
      <c r="AI19" s="72">
        <f>AI20+AI25+AI30+AI35+AI40+AI45+AI50+AI55</f>
        <v>0</v>
      </c>
      <c r="AJ19" s="72">
        <f>AJ20+AJ25+AJ30+AJ35+AJ40+AJ45+AJ50+AJ55</f>
        <v>87.176044</v>
      </c>
      <c r="AK19" s="72">
        <f>AK20+AK25+AK30+AK35+AK40+AK45+AK50+AK55</f>
        <v>0</v>
      </c>
      <c r="AL19" s="55">
        <f t="shared" si="12"/>
        <v>26.987000000000002</v>
      </c>
      <c r="AM19" s="72">
        <f>AM20+AM25+AM30+AM35+AM40+AM45+AM50+AM55</f>
        <v>0</v>
      </c>
      <c r="AN19" s="72">
        <f>AN20+AN25+AN30+AN35+AN40+AN45+AN50+AN55</f>
        <v>0</v>
      </c>
      <c r="AO19" s="72">
        <f>AO20+AO25+AO30+AO35+AO40+AO45+AO50+AO55</f>
        <v>26.987000000000002</v>
      </c>
      <c r="AP19" s="72">
        <f>AP20+AP25+AP30+AP35+AP40+AP45+AP50+AP55</f>
        <v>0</v>
      </c>
      <c r="AQ19" s="62">
        <f t="shared" si="6"/>
        <v>3230.297698892059</v>
      </c>
      <c r="AR19" s="62">
        <f t="shared" si="6"/>
        <v>0</v>
      </c>
      <c r="AS19" s="62">
        <f t="shared" si="6"/>
        <v>0</v>
      </c>
      <c r="AT19" s="62">
        <f t="shared" si="6"/>
        <v>3230.297698892059</v>
      </c>
      <c r="AU19" s="62">
        <f t="shared" si="6"/>
        <v>0</v>
      </c>
      <c r="AV19" s="57"/>
      <c r="AW19" s="69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49" ht="40.5">
      <c r="A20" s="58" t="s">
        <v>75</v>
      </c>
      <c r="B20" s="73" t="s">
        <v>76</v>
      </c>
      <c r="C20" s="60">
        <f>SUM(D20:G20)</f>
        <v>94.11586499999999</v>
      </c>
      <c r="D20" s="74">
        <f>SUM(D21:D24)</f>
        <v>0</v>
      </c>
      <c r="E20" s="74">
        <f>SUM(E21:E24)</f>
        <v>0</v>
      </c>
      <c r="F20" s="74">
        <f>SUM(F21:F24)</f>
        <v>94.11586499999999</v>
      </c>
      <c r="G20" s="74">
        <f>SUM(G21:G24)</f>
        <v>0</v>
      </c>
      <c r="H20" s="75">
        <f>SUM(I20:L20)</f>
        <v>14.737000000000002</v>
      </c>
      <c r="I20" s="74">
        <f>SUM(I21:I24)</f>
        <v>0</v>
      </c>
      <c r="J20" s="74">
        <f>SUM(J21:J24)</f>
        <v>0</v>
      </c>
      <c r="K20" s="74">
        <f>SUM(K21:K24)</f>
        <v>14.737000000000002</v>
      </c>
      <c r="L20" s="74">
        <f>SUM(L21:L24)</f>
        <v>0</v>
      </c>
      <c r="M20" s="56">
        <f t="shared" si="2"/>
        <v>6386.36527108638</v>
      </c>
      <c r="N20" s="56">
        <f t="shared" si="2"/>
        <v>0</v>
      </c>
      <c r="O20" s="62">
        <f t="shared" si="2"/>
        <v>0</v>
      </c>
      <c r="P20" s="62">
        <f t="shared" si="2"/>
        <v>6386.36527108638</v>
      </c>
      <c r="Q20" s="62">
        <f t="shared" si="2"/>
        <v>0</v>
      </c>
      <c r="R20" s="60">
        <f>SUM(S20:V20)</f>
        <v>48.00315499999998</v>
      </c>
      <c r="S20" s="74">
        <f>SUM(S21:S24)</f>
        <v>0</v>
      </c>
      <c r="T20" s="74">
        <f>SUM(T21:T24)</f>
        <v>0</v>
      </c>
      <c r="U20" s="74">
        <f>SUM(U21:U24)</f>
        <v>48.00315499999998</v>
      </c>
      <c r="V20" s="74">
        <f>SUM(V21:V24)</f>
        <v>0</v>
      </c>
      <c r="W20" s="75">
        <f>SUM(X20:AA20)</f>
        <v>14.737000000000002</v>
      </c>
      <c r="X20" s="74">
        <f>SUM(X21:X24)</f>
        <v>0</v>
      </c>
      <c r="Y20" s="74">
        <f>SUM(Y21:Y24)</f>
        <v>0</v>
      </c>
      <c r="Z20" s="74">
        <f>SUM(Z21:Z24)</f>
        <v>14.737000000000002</v>
      </c>
      <c r="AA20" s="74">
        <f>SUM(AA21:AA24)</f>
        <v>0</v>
      </c>
      <c r="AB20" s="62">
        <f t="shared" si="4"/>
        <v>3257.322046549499</v>
      </c>
      <c r="AC20" s="62">
        <f t="shared" si="4"/>
        <v>0</v>
      </c>
      <c r="AD20" s="62">
        <f t="shared" si="4"/>
        <v>0</v>
      </c>
      <c r="AE20" s="62">
        <f t="shared" si="4"/>
        <v>3257.322046549499</v>
      </c>
      <c r="AF20" s="62">
        <f t="shared" si="4"/>
        <v>0</v>
      </c>
      <c r="AG20" s="60">
        <f>SUM(AH20:AK20)</f>
        <v>46.11271</v>
      </c>
      <c r="AH20" s="74">
        <f>SUM(AH21:AH24)</f>
        <v>0</v>
      </c>
      <c r="AI20" s="74">
        <f>SUM(AI21:AI24)</f>
        <v>0</v>
      </c>
      <c r="AJ20" s="74">
        <f>SUM(AJ21:AJ24)</f>
        <v>46.11271</v>
      </c>
      <c r="AK20" s="74">
        <f>SUM(AK21:AK24)</f>
        <v>0</v>
      </c>
      <c r="AL20" s="75">
        <f>SUM(AM20:AP20)</f>
        <v>14.737000000000002</v>
      </c>
      <c r="AM20" s="74">
        <f>SUM(AM21:AM24)</f>
        <v>0</v>
      </c>
      <c r="AN20" s="74">
        <f>SUM(AN21:AN24)</f>
        <v>0</v>
      </c>
      <c r="AO20" s="74">
        <f>SUM(AO21:AO24)</f>
        <v>14.737000000000002</v>
      </c>
      <c r="AP20" s="74">
        <f>SUM(AP21:AP24)</f>
        <v>0</v>
      </c>
      <c r="AQ20" s="62">
        <f t="shared" si="6"/>
        <v>3129.0432245368797</v>
      </c>
      <c r="AR20" s="62">
        <f t="shared" si="6"/>
        <v>0</v>
      </c>
      <c r="AS20" s="62">
        <f t="shared" si="6"/>
        <v>0</v>
      </c>
      <c r="AT20" s="62">
        <f t="shared" si="6"/>
        <v>3129.0432245368797</v>
      </c>
      <c r="AU20" s="62">
        <f t="shared" si="6"/>
        <v>0</v>
      </c>
      <c r="AW20" s="69"/>
    </row>
    <row r="21" spans="1:49" ht="20.25">
      <c r="A21" s="58"/>
      <c r="B21" s="76" t="s">
        <v>6</v>
      </c>
      <c r="C21" s="60">
        <f>SUM(D21:G21)</f>
        <v>78.33586499999998</v>
      </c>
      <c r="D21" s="67"/>
      <c r="E21" s="67"/>
      <c r="F21" s="67">
        <f>U21+AJ21</f>
        <v>78.33586499999998</v>
      </c>
      <c r="G21" s="67"/>
      <c r="H21" s="60">
        <f>SUM(I21:L21)</f>
        <v>12.377</v>
      </c>
      <c r="I21" s="67"/>
      <c r="J21" s="67"/>
      <c r="K21" s="67">
        <f>(Z21+AO21)/2</f>
        <v>12.377</v>
      </c>
      <c r="L21" s="67"/>
      <c r="M21" s="62">
        <f t="shared" si="2"/>
        <v>6329.148016482182</v>
      </c>
      <c r="N21" s="62">
        <f t="shared" si="2"/>
        <v>0</v>
      </c>
      <c r="O21" s="62">
        <f t="shared" si="2"/>
        <v>0</v>
      </c>
      <c r="P21" s="62">
        <f t="shared" si="2"/>
        <v>6329.148016482182</v>
      </c>
      <c r="Q21" s="62">
        <f t="shared" si="2"/>
        <v>0</v>
      </c>
      <c r="R21" s="60">
        <f>SUM(S21:V21)</f>
        <v>39.60779299999997</v>
      </c>
      <c r="S21" s="67"/>
      <c r="T21" s="67"/>
      <c r="U21" s="67">
        <f>R83+R66+R60-R55-R30-R25-R14-R22-R23-R24</f>
        <v>39.60779299999997</v>
      </c>
      <c r="V21" s="67"/>
      <c r="W21" s="60">
        <f>SUM(X21:AA21)</f>
        <v>12.377</v>
      </c>
      <c r="X21" s="67"/>
      <c r="Y21" s="67"/>
      <c r="Z21" s="67">
        <v>12.377</v>
      </c>
      <c r="AA21" s="67"/>
      <c r="AB21" s="62">
        <f t="shared" si="4"/>
        <v>3200.112547467074</v>
      </c>
      <c r="AC21" s="62">
        <f t="shared" si="4"/>
        <v>0</v>
      </c>
      <c r="AD21" s="62">
        <f t="shared" si="4"/>
        <v>0</v>
      </c>
      <c r="AE21" s="62">
        <f t="shared" si="4"/>
        <v>3200.112547467074</v>
      </c>
      <c r="AF21" s="62">
        <f t="shared" si="4"/>
        <v>0</v>
      </c>
      <c r="AG21" s="60">
        <f>SUM(AH21:AK21)</f>
        <v>38.728072000000004</v>
      </c>
      <c r="AH21" s="67"/>
      <c r="AI21" s="67"/>
      <c r="AJ21" s="67">
        <f>AG83+AG66+AG60-AG55-AG30-AG25-AG14-AG22-AG23-AG24</f>
        <v>38.728072000000004</v>
      </c>
      <c r="AK21" s="67"/>
      <c r="AL21" s="60">
        <f>SUM(AM21:AP21)</f>
        <v>12.377</v>
      </c>
      <c r="AM21" s="67"/>
      <c r="AN21" s="67"/>
      <c r="AO21" s="67">
        <v>12.377</v>
      </c>
      <c r="AP21" s="67"/>
      <c r="AQ21" s="62">
        <f t="shared" si="6"/>
        <v>3129.035469015109</v>
      </c>
      <c r="AR21" s="62">
        <f t="shared" si="6"/>
        <v>0</v>
      </c>
      <c r="AS21" s="62">
        <f t="shared" si="6"/>
        <v>0</v>
      </c>
      <c r="AT21" s="62">
        <f t="shared" si="6"/>
        <v>3129.035469015109</v>
      </c>
      <c r="AU21" s="62">
        <f t="shared" si="6"/>
        <v>0</v>
      </c>
      <c r="AW21" s="69"/>
    </row>
    <row r="22" spans="1:49" ht="20.25">
      <c r="A22" s="58"/>
      <c r="B22" s="76" t="s">
        <v>7</v>
      </c>
      <c r="C22" s="60">
        <f>SUM(D22:G22)</f>
        <v>1.18</v>
      </c>
      <c r="D22" s="67"/>
      <c r="E22" s="67"/>
      <c r="F22" s="67">
        <f>U22+AJ22</f>
        <v>1.18</v>
      </c>
      <c r="G22" s="67"/>
      <c r="H22" s="60">
        <f>SUM(I22:L22)</f>
        <v>0.16</v>
      </c>
      <c r="I22" s="67"/>
      <c r="J22" s="67"/>
      <c r="K22" s="67">
        <f>(Z22+AO22)/2</f>
        <v>0.16</v>
      </c>
      <c r="L22" s="67"/>
      <c r="M22" s="62">
        <f t="shared" si="2"/>
        <v>7374.999999999999</v>
      </c>
      <c r="N22" s="62">
        <f t="shared" si="2"/>
        <v>0</v>
      </c>
      <c r="O22" s="62">
        <f t="shared" si="2"/>
        <v>0</v>
      </c>
      <c r="P22" s="62">
        <f t="shared" si="2"/>
        <v>7374.999999999999</v>
      </c>
      <c r="Q22" s="62">
        <f t="shared" si="2"/>
        <v>0</v>
      </c>
      <c r="R22" s="60">
        <f>SUM(S22:V22)</f>
        <v>0.623609</v>
      </c>
      <c r="S22" s="67"/>
      <c r="T22" s="67"/>
      <c r="U22" s="67">
        <v>0.623609</v>
      </c>
      <c r="V22" s="67"/>
      <c r="W22" s="60">
        <f>SUM(X22:AA22)</f>
        <v>0.16</v>
      </c>
      <c r="X22" s="67"/>
      <c r="Y22" s="67"/>
      <c r="Z22" s="67">
        <v>0.16</v>
      </c>
      <c r="AA22" s="67"/>
      <c r="AB22" s="62">
        <f t="shared" si="4"/>
        <v>3897.5562499999996</v>
      </c>
      <c r="AC22" s="62">
        <f t="shared" si="4"/>
        <v>0</v>
      </c>
      <c r="AD22" s="62">
        <f t="shared" si="4"/>
        <v>0</v>
      </c>
      <c r="AE22" s="62">
        <f t="shared" si="4"/>
        <v>3897.5562499999996</v>
      </c>
      <c r="AF22" s="62">
        <f t="shared" si="4"/>
        <v>0</v>
      </c>
      <c r="AG22" s="60">
        <f>SUM(AH22:AK22)</f>
        <v>0.556391</v>
      </c>
      <c r="AH22" s="67"/>
      <c r="AI22" s="67"/>
      <c r="AJ22" s="67">
        <v>0.556391</v>
      </c>
      <c r="AK22" s="67"/>
      <c r="AL22" s="60">
        <f>SUM(AM22:AP22)</f>
        <v>0.16</v>
      </c>
      <c r="AM22" s="67"/>
      <c r="AN22" s="67"/>
      <c r="AO22" s="67">
        <v>0.16</v>
      </c>
      <c r="AP22" s="67"/>
      <c r="AQ22" s="62">
        <f t="shared" si="6"/>
        <v>3477.44375</v>
      </c>
      <c r="AR22" s="62">
        <f t="shared" si="6"/>
        <v>0</v>
      </c>
      <c r="AS22" s="62">
        <f t="shared" si="6"/>
        <v>0</v>
      </c>
      <c r="AT22" s="62">
        <f t="shared" si="6"/>
        <v>3477.44375</v>
      </c>
      <c r="AU22" s="62">
        <f t="shared" si="6"/>
        <v>0</v>
      </c>
      <c r="AW22" s="69"/>
    </row>
    <row r="23" spans="1:49" ht="20.25">
      <c r="A23" s="58"/>
      <c r="B23" s="76" t="s">
        <v>60</v>
      </c>
      <c r="C23" s="60">
        <f>SUM(D23:G23)</f>
        <v>14.600000000000001</v>
      </c>
      <c r="D23" s="67"/>
      <c r="E23" s="67"/>
      <c r="F23" s="67">
        <f>U23+AJ23</f>
        <v>14.600000000000001</v>
      </c>
      <c r="G23" s="67"/>
      <c r="H23" s="60">
        <f>SUM(I23:L23)</f>
        <v>2.2</v>
      </c>
      <c r="I23" s="67"/>
      <c r="J23" s="67"/>
      <c r="K23" s="67">
        <f>(Z23+AO23)/2</f>
        <v>2.2</v>
      </c>
      <c r="L23" s="67"/>
      <c r="M23" s="62">
        <f t="shared" si="2"/>
        <v>6636.363636363637</v>
      </c>
      <c r="N23" s="62">
        <f t="shared" si="2"/>
        <v>0</v>
      </c>
      <c r="O23" s="62">
        <f t="shared" si="2"/>
        <v>0</v>
      </c>
      <c r="P23" s="62">
        <f t="shared" si="2"/>
        <v>6636.363636363637</v>
      </c>
      <c r="Q23" s="62">
        <f t="shared" si="2"/>
        <v>0</v>
      </c>
      <c r="R23" s="60">
        <f>SUM(S23:V23)</f>
        <v>7.771753</v>
      </c>
      <c r="S23" s="67"/>
      <c r="T23" s="67"/>
      <c r="U23" s="67">
        <v>7.771753</v>
      </c>
      <c r="V23" s="67"/>
      <c r="W23" s="60">
        <f>SUM(X23:AA23)</f>
        <v>2.2</v>
      </c>
      <c r="X23" s="67"/>
      <c r="Y23" s="67"/>
      <c r="Z23" s="67">
        <v>2.2</v>
      </c>
      <c r="AA23" s="67"/>
      <c r="AB23" s="62">
        <f t="shared" si="4"/>
        <v>3532.615</v>
      </c>
      <c r="AC23" s="62">
        <f t="shared" si="4"/>
        <v>0</v>
      </c>
      <c r="AD23" s="62">
        <f t="shared" si="4"/>
        <v>0</v>
      </c>
      <c r="AE23" s="62">
        <f t="shared" si="4"/>
        <v>3532.615</v>
      </c>
      <c r="AF23" s="62">
        <f t="shared" si="4"/>
        <v>0</v>
      </c>
      <c r="AG23" s="60">
        <f>SUM(AH23:AK23)</f>
        <v>6.828247</v>
      </c>
      <c r="AH23" s="67"/>
      <c r="AI23" s="67"/>
      <c r="AJ23" s="67">
        <v>6.828247</v>
      </c>
      <c r="AK23" s="67"/>
      <c r="AL23" s="60">
        <f>SUM(AM23:AP23)</f>
        <v>2.2</v>
      </c>
      <c r="AM23" s="67"/>
      <c r="AN23" s="67"/>
      <c r="AO23" s="67">
        <v>2.2</v>
      </c>
      <c r="AP23" s="67"/>
      <c r="AQ23" s="62">
        <f t="shared" si="6"/>
        <v>3103.7486363636363</v>
      </c>
      <c r="AR23" s="62">
        <f t="shared" si="6"/>
        <v>0</v>
      </c>
      <c r="AS23" s="62">
        <f t="shared" si="6"/>
        <v>0</v>
      </c>
      <c r="AT23" s="62">
        <f t="shared" si="6"/>
        <v>3103.7486363636363</v>
      </c>
      <c r="AU23" s="62">
        <f t="shared" si="6"/>
        <v>0</v>
      </c>
      <c r="AW23" s="69"/>
    </row>
    <row r="24" spans="1:49" ht="20.25">
      <c r="A24" s="58"/>
      <c r="B24" s="76" t="s">
        <v>9</v>
      </c>
      <c r="C24" s="60">
        <f>SUM(D24:G24)</f>
        <v>0</v>
      </c>
      <c r="D24" s="67"/>
      <c r="E24" s="67"/>
      <c r="F24" s="67"/>
      <c r="G24" s="67"/>
      <c r="H24" s="60">
        <f>SUM(I24:L24)</f>
        <v>0</v>
      </c>
      <c r="I24" s="67"/>
      <c r="J24" s="67"/>
      <c r="K24" s="67"/>
      <c r="L24" s="67"/>
      <c r="M24" s="62">
        <f t="shared" si="2"/>
        <v>0</v>
      </c>
      <c r="N24" s="62">
        <f t="shared" si="2"/>
        <v>0</v>
      </c>
      <c r="O24" s="62">
        <f t="shared" si="2"/>
        <v>0</v>
      </c>
      <c r="P24" s="62">
        <f t="shared" si="2"/>
        <v>0</v>
      </c>
      <c r="Q24" s="62">
        <f t="shared" si="2"/>
        <v>0</v>
      </c>
      <c r="R24" s="60">
        <f>SUM(S24:V24)</f>
        <v>0</v>
      </c>
      <c r="S24" s="67"/>
      <c r="T24" s="67"/>
      <c r="U24" s="67"/>
      <c r="V24" s="67"/>
      <c r="W24" s="60">
        <f>SUM(X24:AA24)</f>
        <v>0</v>
      </c>
      <c r="X24" s="67"/>
      <c r="Y24" s="67"/>
      <c r="Z24" s="67"/>
      <c r="AA24" s="67"/>
      <c r="AB24" s="62">
        <f t="shared" si="4"/>
        <v>0</v>
      </c>
      <c r="AC24" s="62">
        <f t="shared" si="4"/>
        <v>0</v>
      </c>
      <c r="AD24" s="62">
        <f t="shared" si="4"/>
        <v>0</v>
      </c>
      <c r="AE24" s="62">
        <f t="shared" si="4"/>
        <v>0</v>
      </c>
      <c r="AF24" s="62">
        <f t="shared" si="4"/>
        <v>0</v>
      </c>
      <c r="AG24" s="60">
        <f>SUM(AH24:AK24)</f>
        <v>0</v>
      </c>
      <c r="AH24" s="67"/>
      <c r="AI24" s="67"/>
      <c r="AJ24" s="67"/>
      <c r="AK24" s="67"/>
      <c r="AL24" s="60">
        <f>SUM(AM24:AP24)</f>
        <v>0</v>
      </c>
      <c r="AM24" s="67"/>
      <c r="AN24" s="67"/>
      <c r="AO24" s="67"/>
      <c r="AP24" s="67"/>
      <c r="AQ24" s="62">
        <f t="shared" si="6"/>
        <v>0</v>
      </c>
      <c r="AR24" s="62">
        <f t="shared" si="6"/>
        <v>0</v>
      </c>
      <c r="AS24" s="62">
        <f t="shared" si="6"/>
        <v>0</v>
      </c>
      <c r="AT24" s="62">
        <f t="shared" si="6"/>
        <v>0</v>
      </c>
      <c r="AU24" s="62">
        <f t="shared" si="6"/>
        <v>0</v>
      </c>
      <c r="AW24" s="69"/>
    </row>
    <row r="25" spans="1:49" ht="20.25">
      <c r="A25" s="58" t="s">
        <v>77</v>
      </c>
      <c r="B25" s="73" t="s">
        <v>78</v>
      </c>
      <c r="C25" s="75">
        <f aca="true" t="shared" si="13" ref="C25:C59">SUM(D25:G25)</f>
        <v>0.8999999999999999</v>
      </c>
      <c r="D25" s="74">
        <f>SUM(D26:D29)</f>
        <v>0</v>
      </c>
      <c r="E25" s="74">
        <f>SUM(E26:E29)</f>
        <v>0</v>
      </c>
      <c r="F25" s="74">
        <f>SUM(F26:F29)</f>
        <v>0.8999999999999999</v>
      </c>
      <c r="G25" s="74">
        <f>SUM(G26:G29)</f>
        <v>0</v>
      </c>
      <c r="H25" s="75">
        <f aca="true" t="shared" si="14" ref="H25:H59">SUM(I25:L25)</f>
        <v>0.15</v>
      </c>
      <c r="I25" s="74">
        <f>SUM(I26:I29)</f>
        <v>0</v>
      </c>
      <c r="J25" s="74">
        <f>SUM(J26:J29)</f>
        <v>0</v>
      </c>
      <c r="K25" s="74">
        <f>SUM(K26:K29)</f>
        <v>0.15</v>
      </c>
      <c r="L25" s="74">
        <f>SUM(L26:L29)</f>
        <v>0</v>
      </c>
      <c r="M25" s="62">
        <f t="shared" si="2"/>
        <v>6000</v>
      </c>
      <c r="N25" s="62">
        <f t="shared" si="2"/>
        <v>0</v>
      </c>
      <c r="O25" s="62">
        <f t="shared" si="2"/>
        <v>0</v>
      </c>
      <c r="P25" s="62">
        <f t="shared" si="2"/>
        <v>6000</v>
      </c>
      <c r="Q25" s="62">
        <f t="shared" si="2"/>
        <v>0</v>
      </c>
      <c r="R25" s="60">
        <f aca="true" t="shared" si="15" ref="R25:R59">SUM(S25:V25)</f>
        <v>0.427</v>
      </c>
      <c r="S25" s="74">
        <f>SUM(S26:S29)</f>
        <v>0</v>
      </c>
      <c r="T25" s="74">
        <f>SUM(T26:T29)</f>
        <v>0</v>
      </c>
      <c r="U25" s="74">
        <f>SUM(U26:U29)</f>
        <v>0.427</v>
      </c>
      <c r="V25" s="74">
        <f>SUM(V26:V29)</f>
        <v>0</v>
      </c>
      <c r="W25" s="60">
        <f aca="true" t="shared" si="16" ref="W25:W59">SUM(X25:AA25)</f>
        <v>0.15</v>
      </c>
      <c r="X25" s="74">
        <f>SUM(X26:X29)</f>
        <v>0</v>
      </c>
      <c r="Y25" s="74">
        <f>SUM(Y26:Y29)</f>
        <v>0</v>
      </c>
      <c r="Z25" s="74">
        <f>SUM(Z26:Z29)</f>
        <v>0.15</v>
      </c>
      <c r="AA25" s="74">
        <f>SUM(AA26:AA29)</f>
        <v>0</v>
      </c>
      <c r="AB25" s="62">
        <f t="shared" si="4"/>
        <v>2846.6666666666665</v>
      </c>
      <c r="AC25" s="62">
        <f t="shared" si="4"/>
        <v>0</v>
      </c>
      <c r="AD25" s="62">
        <f t="shared" si="4"/>
        <v>0</v>
      </c>
      <c r="AE25" s="62">
        <f t="shared" si="4"/>
        <v>2846.6666666666665</v>
      </c>
      <c r="AF25" s="62">
        <f t="shared" si="4"/>
        <v>0</v>
      </c>
      <c r="AG25" s="60">
        <f aca="true" t="shared" si="17" ref="AG25:AG59">SUM(AH25:AK25)</f>
        <v>0.473</v>
      </c>
      <c r="AH25" s="74">
        <f>SUM(AH26:AH29)</f>
        <v>0</v>
      </c>
      <c r="AI25" s="74">
        <f>SUM(AI26:AI29)</f>
        <v>0</v>
      </c>
      <c r="AJ25" s="74">
        <f>SUM(AJ26:AJ29)</f>
        <v>0.473</v>
      </c>
      <c r="AK25" s="74">
        <f>SUM(AK26:AK29)</f>
        <v>0</v>
      </c>
      <c r="AL25" s="75">
        <f aca="true" t="shared" si="18" ref="AL25:AL59">SUM(AM25:AP25)</f>
        <v>0.15</v>
      </c>
      <c r="AM25" s="74">
        <f>SUM(AM26:AM29)</f>
        <v>0</v>
      </c>
      <c r="AN25" s="74">
        <f>SUM(AN26:AN29)</f>
        <v>0</v>
      </c>
      <c r="AO25" s="74">
        <f>SUM(AO26:AO29)</f>
        <v>0.15</v>
      </c>
      <c r="AP25" s="74">
        <f>SUM(AP26:AP29)</f>
        <v>0</v>
      </c>
      <c r="AQ25" s="62">
        <f t="shared" si="6"/>
        <v>3153.3333333333335</v>
      </c>
      <c r="AR25" s="62">
        <f t="shared" si="6"/>
        <v>0</v>
      </c>
      <c r="AS25" s="62">
        <f t="shared" si="6"/>
        <v>0</v>
      </c>
      <c r="AT25" s="62">
        <f t="shared" si="6"/>
        <v>3153.3333333333335</v>
      </c>
      <c r="AU25" s="62">
        <f t="shared" si="6"/>
        <v>0</v>
      </c>
      <c r="AW25" s="69"/>
    </row>
    <row r="26" spans="1:49" ht="20.25">
      <c r="A26" s="58"/>
      <c r="B26" s="76" t="s">
        <v>6</v>
      </c>
      <c r="C26" s="60">
        <f t="shared" si="13"/>
        <v>0</v>
      </c>
      <c r="D26" s="67"/>
      <c r="E26" s="67"/>
      <c r="F26" s="67"/>
      <c r="G26" s="67"/>
      <c r="H26" s="60">
        <f t="shared" si="14"/>
        <v>0</v>
      </c>
      <c r="I26" s="67"/>
      <c r="J26" s="67"/>
      <c r="K26" s="67"/>
      <c r="L26" s="67"/>
      <c r="M26" s="62">
        <f t="shared" si="2"/>
        <v>0</v>
      </c>
      <c r="N26" s="62">
        <f t="shared" si="2"/>
        <v>0</v>
      </c>
      <c r="O26" s="62">
        <f t="shared" si="2"/>
        <v>0</v>
      </c>
      <c r="P26" s="62">
        <f t="shared" si="2"/>
        <v>0</v>
      </c>
      <c r="Q26" s="62">
        <f t="shared" si="2"/>
        <v>0</v>
      </c>
      <c r="R26" s="60">
        <f t="shared" si="15"/>
        <v>0</v>
      </c>
      <c r="S26" s="67"/>
      <c r="T26" s="67"/>
      <c r="U26" s="67"/>
      <c r="V26" s="67"/>
      <c r="W26" s="60">
        <f t="shared" si="16"/>
        <v>0</v>
      </c>
      <c r="X26" s="67"/>
      <c r="Y26" s="67"/>
      <c r="Z26" s="67"/>
      <c r="AA26" s="67"/>
      <c r="AB26" s="62">
        <f t="shared" si="4"/>
        <v>0</v>
      </c>
      <c r="AC26" s="62">
        <f t="shared" si="4"/>
        <v>0</v>
      </c>
      <c r="AD26" s="62">
        <f t="shared" si="4"/>
        <v>0</v>
      </c>
      <c r="AE26" s="62">
        <f t="shared" si="4"/>
        <v>0</v>
      </c>
      <c r="AF26" s="62">
        <f t="shared" si="4"/>
        <v>0</v>
      </c>
      <c r="AG26" s="60">
        <f t="shared" si="17"/>
        <v>0</v>
      </c>
      <c r="AH26" s="67"/>
      <c r="AI26" s="67"/>
      <c r="AJ26" s="67"/>
      <c r="AK26" s="67"/>
      <c r="AL26" s="60">
        <f t="shared" si="18"/>
        <v>0</v>
      </c>
      <c r="AM26" s="67"/>
      <c r="AN26" s="67"/>
      <c r="AO26" s="67"/>
      <c r="AP26" s="67"/>
      <c r="AQ26" s="62">
        <f t="shared" si="6"/>
        <v>0</v>
      </c>
      <c r="AR26" s="62">
        <f t="shared" si="6"/>
        <v>0</v>
      </c>
      <c r="AS26" s="62">
        <f t="shared" si="6"/>
        <v>0</v>
      </c>
      <c r="AT26" s="62">
        <f t="shared" si="6"/>
        <v>0</v>
      </c>
      <c r="AU26" s="62">
        <f t="shared" si="6"/>
        <v>0</v>
      </c>
      <c r="AW26" s="69"/>
    </row>
    <row r="27" spans="1:49" ht="20.25">
      <c r="A27" s="58"/>
      <c r="B27" s="76" t="s">
        <v>7</v>
      </c>
      <c r="C27" s="60">
        <f t="shared" si="13"/>
        <v>0</v>
      </c>
      <c r="D27" s="67"/>
      <c r="E27" s="67"/>
      <c r="F27" s="67"/>
      <c r="G27" s="67"/>
      <c r="H27" s="60">
        <f t="shared" si="14"/>
        <v>0</v>
      </c>
      <c r="I27" s="67"/>
      <c r="J27" s="67"/>
      <c r="K27" s="67"/>
      <c r="L27" s="67"/>
      <c r="M27" s="62">
        <f t="shared" si="2"/>
        <v>0</v>
      </c>
      <c r="N27" s="62">
        <f t="shared" si="2"/>
        <v>0</v>
      </c>
      <c r="O27" s="62">
        <f t="shared" si="2"/>
        <v>0</v>
      </c>
      <c r="P27" s="62">
        <f t="shared" si="2"/>
        <v>0</v>
      </c>
      <c r="Q27" s="62">
        <f t="shared" si="2"/>
        <v>0</v>
      </c>
      <c r="R27" s="60">
        <f t="shared" si="15"/>
        <v>0</v>
      </c>
      <c r="S27" s="67"/>
      <c r="T27" s="67"/>
      <c r="U27" s="67"/>
      <c r="V27" s="67"/>
      <c r="W27" s="60">
        <f t="shared" si="16"/>
        <v>0</v>
      </c>
      <c r="X27" s="67"/>
      <c r="Y27" s="67"/>
      <c r="Z27" s="67"/>
      <c r="AA27" s="67"/>
      <c r="AB27" s="62">
        <f t="shared" si="4"/>
        <v>0</v>
      </c>
      <c r="AC27" s="62">
        <f t="shared" si="4"/>
        <v>0</v>
      </c>
      <c r="AD27" s="62">
        <f t="shared" si="4"/>
        <v>0</v>
      </c>
      <c r="AE27" s="62">
        <f t="shared" si="4"/>
        <v>0</v>
      </c>
      <c r="AF27" s="62">
        <f t="shared" si="4"/>
        <v>0</v>
      </c>
      <c r="AG27" s="60">
        <f t="shared" si="17"/>
        <v>0</v>
      </c>
      <c r="AH27" s="67"/>
      <c r="AI27" s="67"/>
      <c r="AJ27" s="67"/>
      <c r="AK27" s="67"/>
      <c r="AL27" s="60">
        <f t="shared" si="18"/>
        <v>0</v>
      </c>
      <c r="AM27" s="67"/>
      <c r="AN27" s="67"/>
      <c r="AO27" s="67"/>
      <c r="AP27" s="67"/>
      <c r="AQ27" s="62">
        <f t="shared" si="6"/>
        <v>0</v>
      </c>
      <c r="AR27" s="62">
        <f t="shared" si="6"/>
        <v>0</v>
      </c>
      <c r="AS27" s="62">
        <f t="shared" si="6"/>
        <v>0</v>
      </c>
      <c r="AT27" s="62">
        <f t="shared" si="6"/>
        <v>0</v>
      </c>
      <c r="AU27" s="62">
        <f t="shared" si="6"/>
        <v>0</v>
      </c>
      <c r="AW27" s="69"/>
    </row>
    <row r="28" spans="1:49" ht="20.25">
      <c r="A28" s="58"/>
      <c r="B28" s="76" t="s">
        <v>60</v>
      </c>
      <c r="C28" s="60">
        <f t="shared" si="13"/>
        <v>0.8999999999999999</v>
      </c>
      <c r="D28" s="67"/>
      <c r="E28" s="67"/>
      <c r="F28" s="67">
        <f>U28+AJ28</f>
        <v>0.8999999999999999</v>
      </c>
      <c r="G28" s="67"/>
      <c r="H28" s="60">
        <f t="shared" si="14"/>
        <v>0.15</v>
      </c>
      <c r="I28" s="67"/>
      <c r="J28" s="67"/>
      <c r="K28" s="67">
        <f>(Z28+AO28)/2</f>
        <v>0.15</v>
      </c>
      <c r="L28" s="67"/>
      <c r="M28" s="62">
        <f t="shared" si="2"/>
        <v>6000</v>
      </c>
      <c r="N28" s="62">
        <f t="shared" si="2"/>
        <v>0</v>
      </c>
      <c r="O28" s="62">
        <f t="shared" si="2"/>
        <v>0</v>
      </c>
      <c r="P28" s="62">
        <f t="shared" si="2"/>
        <v>6000</v>
      </c>
      <c r="Q28" s="62">
        <f t="shared" si="2"/>
        <v>0</v>
      </c>
      <c r="R28" s="60">
        <f t="shared" si="15"/>
        <v>0.427</v>
      </c>
      <c r="S28" s="67"/>
      <c r="T28" s="67"/>
      <c r="U28" s="67">
        <f>'[1]ГУП'!U103</f>
        <v>0.427</v>
      </c>
      <c r="V28" s="67"/>
      <c r="W28" s="60">
        <f t="shared" si="16"/>
        <v>0.15</v>
      </c>
      <c r="X28" s="67"/>
      <c r="Y28" s="67"/>
      <c r="Z28" s="67">
        <f>'[1]ГУП'!Z103</f>
        <v>0.15</v>
      </c>
      <c r="AA28" s="67"/>
      <c r="AB28" s="62">
        <f t="shared" si="4"/>
        <v>2846.6666666666665</v>
      </c>
      <c r="AC28" s="62">
        <f t="shared" si="4"/>
        <v>0</v>
      </c>
      <c r="AD28" s="62">
        <f t="shared" si="4"/>
        <v>0</v>
      </c>
      <c r="AE28" s="62">
        <f t="shared" si="4"/>
        <v>2846.6666666666665</v>
      </c>
      <c r="AF28" s="62">
        <f t="shared" si="4"/>
        <v>0</v>
      </c>
      <c r="AG28" s="60">
        <f t="shared" si="17"/>
        <v>0.473</v>
      </c>
      <c r="AH28" s="67"/>
      <c r="AI28" s="67"/>
      <c r="AJ28" s="67">
        <f>'[1]ГУП'!AJ103</f>
        <v>0.473</v>
      </c>
      <c r="AK28" s="67"/>
      <c r="AL28" s="60">
        <f t="shared" si="18"/>
        <v>0.15</v>
      </c>
      <c r="AM28" s="67"/>
      <c r="AN28" s="67"/>
      <c r="AO28" s="67">
        <f>'[1]ГУП'!AO103</f>
        <v>0.15</v>
      </c>
      <c r="AP28" s="67"/>
      <c r="AQ28" s="62">
        <f t="shared" si="6"/>
        <v>3153.3333333333335</v>
      </c>
      <c r="AR28" s="62">
        <f t="shared" si="6"/>
        <v>0</v>
      </c>
      <c r="AS28" s="62">
        <f t="shared" si="6"/>
        <v>0</v>
      </c>
      <c r="AT28" s="62">
        <f t="shared" si="6"/>
        <v>3153.3333333333335</v>
      </c>
      <c r="AU28" s="62">
        <f t="shared" si="6"/>
        <v>0</v>
      </c>
      <c r="AW28" s="69"/>
    </row>
    <row r="29" spans="1:49" ht="20.25">
      <c r="A29" s="58"/>
      <c r="B29" s="76" t="s">
        <v>9</v>
      </c>
      <c r="C29" s="60">
        <f t="shared" si="13"/>
        <v>0</v>
      </c>
      <c r="D29" s="67"/>
      <c r="E29" s="67"/>
      <c r="F29" s="67"/>
      <c r="G29" s="67"/>
      <c r="H29" s="60">
        <f t="shared" si="14"/>
        <v>0</v>
      </c>
      <c r="I29" s="67"/>
      <c r="J29" s="67"/>
      <c r="K29" s="67"/>
      <c r="L29" s="67"/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0">
        <f t="shared" si="15"/>
        <v>0</v>
      </c>
      <c r="S29" s="67"/>
      <c r="T29" s="67"/>
      <c r="U29" s="67"/>
      <c r="V29" s="67"/>
      <c r="W29" s="60">
        <f t="shared" si="16"/>
        <v>0</v>
      </c>
      <c r="X29" s="67"/>
      <c r="Y29" s="67"/>
      <c r="Z29" s="67"/>
      <c r="AA29" s="67"/>
      <c r="AB29" s="62">
        <f t="shared" si="4"/>
        <v>0</v>
      </c>
      <c r="AC29" s="62">
        <f t="shared" si="4"/>
        <v>0</v>
      </c>
      <c r="AD29" s="62">
        <f t="shared" si="4"/>
        <v>0</v>
      </c>
      <c r="AE29" s="62">
        <f t="shared" si="4"/>
        <v>0</v>
      </c>
      <c r="AF29" s="62">
        <f t="shared" si="4"/>
        <v>0</v>
      </c>
      <c r="AG29" s="60">
        <f t="shared" si="17"/>
        <v>0</v>
      </c>
      <c r="AH29" s="67"/>
      <c r="AI29" s="67"/>
      <c r="AJ29" s="67"/>
      <c r="AK29" s="67"/>
      <c r="AL29" s="60">
        <f t="shared" si="18"/>
        <v>0</v>
      </c>
      <c r="AM29" s="67"/>
      <c r="AN29" s="67"/>
      <c r="AO29" s="67"/>
      <c r="AP29" s="67"/>
      <c r="AQ29" s="62">
        <f t="shared" si="6"/>
        <v>0</v>
      </c>
      <c r="AR29" s="62">
        <f t="shared" si="6"/>
        <v>0</v>
      </c>
      <c r="AS29" s="62">
        <f t="shared" si="6"/>
        <v>0</v>
      </c>
      <c r="AT29" s="62">
        <f t="shared" si="6"/>
        <v>0</v>
      </c>
      <c r="AU29" s="62">
        <f t="shared" si="6"/>
        <v>0</v>
      </c>
      <c r="AW29" s="69"/>
    </row>
    <row r="30" spans="1:49" ht="20.25">
      <c r="A30" s="58" t="s">
        <v>79</v>
      </c>
      <c r="B30" s="66" t="s">
        <v>80</v>
      </c>
      <c r="C30" s="75">
        <f>SUM(D30:G30)</f>
        <v>49.262051</v>
      </c>
      <c r="D30" s="74">
        <f>SUM(D31:D34)</f>
        <v>0</v>
      </c>
      <c r="E30" s="74">
        <f>SUM(E31:E34)</f>
        <v>0</v>
      </c>
      <c r="F30" s="74">
        <f>SUM(F31:F34)</f>
        <v>49.262051</v>
      </c>
      <c r="G30" s="74">
        <f>SUM(G31:G34)</f>
        <v>0</v>
      </c>
      <c r="H30" s="75">
        <f>SUM(I30:L30)</f>
        <v>7.3999999999999995</v>
      </c>
      <c r="I30" s="74">
        <f>SUM(I31:I34)</f>
        <v>0</v>
      </c>
      <c r="J30" s="74">
        <f>SUM(J31:J34)</f>
        <v>0</v>
      </c>
      <c r="K30" s="74">
        <f>SUM(K31:K34)</f>
        <v>7.3999999999999995</v>
      </c>
      <c r="L30" s="74">
        <f>SUM(L31:L34)</f>
        <v>0</v>
      </c>
      <c r="M30" s="62">
        <f aca="true" t="shared" si="19" ref="M30:Q61">IF(C30&gt;0,IF(H30&gt;0,C30/H30*1000,0),0)</f>
        <v>6657.033918918919</v>
      </c>
      <c r="N30" s="62">
        <f t="shared" si="19"/>
        <v>0</v>
      </c>
      <c r="O30" s="62">
        <f t="shared" si="19"/>
        <v>0</v>
      </c>
      <c r="P30" s="62">
        <f t="shared" si="19"/>
        <v>6657.033918918919</v>
      </c>
      <c r="Q30" s="62">
        <f t="shared" si="19"/>
        <v>0</v>
      </c>
      <c r="R30" s="60">
        <f t="shared" si="15"/>
        <v>23.411657</v>
      </c>
      <c r="S30" s="74">
        <f>SUM(S31:S34)</f>
        <v>0</v>
      </c>
      <c r="T30" s="74">
        <f>SUM(T31:T34)</f>
        <v>0</v>
      </c>
      <c r="U30" s="74">
        <f>SUM(U31:U34)</f>
        <v>23.411657</v>
      </c>
      <c r="V30" s="74">
        <f>SUM(V31:V34)</f>
        <v>0</v>
      </c>
      <c r="W30" s="60">
        <f t="shared" si="16"/>
        <v>7.3999999999999995</v>
      </c>
      <c r="X30" s="74">
        <f>SUM(X31:X34)</f>
        <v>0</v>
      </c>
      <c r="Y30" s="74">
        <f>SUM(Y31:Y34)</f>
        <v>0</v>
      </c>
      <c r="Z30" s="74">
        <f>SUM(Z31:Z34)</f>
        <v>7.3999999999999995</v>
      </c>
      <c r="AA30" s="74">
        <f>SUM(AA31:AA34)</f>
        <v>0</v>
      </c>
      <c r="AB30" s="62">
        <f t="shared" si="4"/>
        <v>3163.737432432433</v>
      </c>
      <c r="AC30" s="62">
        <f t="shared" si="4"/>
        <v>0</v>
      </c>
      <c r="AD30" s="62">
        <f t="shared" si="4"/>
        <v>0</v>
      </c>
      <c r="AE30" s="62">
        <f t="shared" si="4"/>
        <v>3163.737432432433</v>
      </c>
      <c r="AF30" s="62">
        <f t="shared" si="4"/>
        <v>0</v>
      </c>
      <c r="AG30" s="60">
        <f t="shared" si="17"/>
        <v>25.850393999999998</v>
      </c>
      <c r="AH30" s="74">
        <f>SUM(AH31:AH34)</f>
        <v>0</v>
      </c>
      <c r="AI30" s="74">
        <f>SUM(AI31:AI34)</f>
        <v>0</v>
      </c>
      <c r="AJ30" s="74">
        <f>SUM(AJ31:AJ34)</f>
        <v>25.850393999999998</v>
      </c>
      <c r="AK30" s="74">
        <f>SUM(AK31:AK34)</f>
        <v>0</v>
      </c>
      <c r="AL30" s="60">
        <f t="shared" si="18"/>
        <v>7.3999999999999995</v>
      </c>
      <c r="AM30" s="74">
        <f>SUM(AM31:AM34)</f>
        <v>0</v>
      </c>
      <c r="AN30" s="74">
        <f>SUM(AN31:AN34)</f>
        <v>0</v>
      </c>
      <c r="AO30" s="74">
        <f>SUM(AO31:AO34)</f>
        <v>7.3999999999999995</v>
      </c>
      <c r="AP30" s="74">
        <f>SUM(AP31:AP34)</f>
        <v>0</v>
      </c>
      <c r="AQ30" s="62">
        <f t="shared" si="6"/>
        <v>3493.2964864864866</v>
      </c>
      <c r="AR30" s="62">
        <f t="shared" si="6"/>
        <v>0</v>
      </c>
      <c r="AS30" s="62">
        <f t="shared" si="6"/>
        <v>0</v>
      </c>
      <c r="AT30" s="62">
        <f t="shared" si="6"/>
        <v>3493.2964864864866</v>
      </c>
      <c r="AU30" s="62">
        <f t="shared" si="6"/>
        <v>0</v>
      </c>
      <c r="AW30" s="69"/>
    </row>
    <row r="31" spans="1:49" ht="20.25">
      <c r="A31" s="58"/>
      <c r="B31" s="76" t="s">
        <v>6</v>
      </c>
      <c r="C31" s="60">
        <f t="shared" si="13"/>
        <v>46.916792</v>
      </c>
      <c r="D31" s="67">
        <f>D74</f>
        <v>0</v>
      </c>
      <c r="E31" s="67"/>
      <c r="F31" s="67">
        <f>U31+AJ31</f>
        <v>46.916792</v>
      </c>
      <c r="G31" s="67"/>
      <c r="H31" s="60">
        <f t="shared" si="14"/>
        <v>7.05</v>
      </c>
      <c r="I31" s="67">
        <f>I74</f>
        <v>0</v>
      </c>
      <c r="J31" s="67"/>
      <c r="K31" s="67">
        <f>(Z31+AO31)/2</f>
        <v>7.05</v>
      </c>
      <c r="L31" s="67"/>
      <c r="M31" s="62">
        <f t="shared" si="19"/>
        <v>6654.864113475178</v>
      </c>
      <c r="N31" s="62">
        <f t="shared" si="19"/>
        <v>0</v>
      </c>
      <c r="O31" s="62">
        <f t="shared" si="19"/>
        <v>0</v>
      </c>
      <c r="P31" s="62">
        <f t="shared" si="19"/>
        <v>6654.864113475178</v>
      </c>
      <c r="Q31" s="62">
        <f t="shared" si="19"/>
        <v>0</v>
      </c>
      <c r="R31" s="60">
        <f t="shared" si="15"/>
        <v>22.20275</v>
      </c>
      <c r="S31" s="67">
        <v>0</v>
      </c>
      <c r="T31" s="67"/>
      <c r="U31" s="67">
        <v>22.20275</v>
      </c>
      <c r="V31" s="67"/>
      <c r="W31" s="60">
        <f t="shared" si="16"/>
        <v>7.05</v>
      </c>
      <c r="X31" s="67">
        <v>0</v>
      </c>
      <c r="Y31" s="67"/>
      <c r="Z31" s="67">
        <v>7.05</v>
      </c>
      <c r="AA31" s="67"/>
      <c r="AB31" s="62">
        <f t="shared" si="4"/>
        <v>3149.326241134752</v>
      </c>
      <c r="AC31" s="62">
        <f t="shared" si="4"/>
        <v>0</v>
      </c>
      <c r="AD31" s="62">
        <f t="shared" si="4"/>
        <v>0</v>
      </c>
      <c r="AE31" s="62">
        <f t="shared" si="4"/>
        <v>3149.326241134752</v>
      </c>
      <c r="AF31" s="62">
        <f t="shared" si="4"/>
        <v>0</v>
      </c>
      <c r="AG31" s="60">
        <f t="shared" si="17"/>
        <v>24.714042</v>
      </c>
      <c r="AH31" s="67">
        <v>0</v>
      </c>
      <c r="AI31" s="67"/>
      <c r="AJ31" s="67">
        <v>24.714042</v>
      </c>
      <c r="AK31" s="67"/>
      <c r="AL31" s="60">
        <f t="shared" si="18"/>
        <v>7.05</v>
      </c>
      <c r="AM31" s="67">
        <v>0</v>
      </c>
      <c r="AN31" s="67"/>
      <c r="AO31" s="67">
        <v>7.05</v>
      </c>
      <c r="AP31" s="67"/>
      <c r="AQ31" s="62">
        <f t="shared" si="6"/>
        <v>3505.5378723404256</v>
      </c>
      <c r="AR31" s="62">
        <f t="shared" si="6"/>
        <v>0</v>
      </c>
      <c r="AS31" s="62">
        <f t="shared" si="6"/>
        <v>0</v>
      </c>
      <c r="AT31" s="62">
        <f t="shared" si="6"/>
        <v>3505.5378723404256</v>
      </c>
      <c r="AU31" s="62">
        <f t="shared" si="6"/>
        <v>0</v>
      </c>
      <c r="AW31" s="69"/>
    </row>
    <row r="32" spans="1:49" ht="20.25">
      <c r="A32" s="58"/>
      <c r="B32" s="76" t="s">
        <v>7</v>
      </c>
      <c r="C32" s="60">
        <f t="shared" si="13"/>
        <v>0</v>
      </c>
      <c r="D32" s="67"/>
      <c r="E32" s="67"/>
      <c r="F32" s="67">
        <f>U32+AJ32</f>
        <v>0</v>
      </c>
      <c r="G32" s="67"/>
      <c r="H32" s="60">
        <f t="shared" si="14"/>
        <v>0</v>
      </c>
      <c r="I32" s="67"/>
      <c r="J32" s="67"/>
      <c r="K32" s="67">
        <f>(Z32+AO32)/2</f>
        <v>0</v>
      </c>
      <c r="L32" s="67"/>
      <c r="M32" s="62">
        <f t="shared" si="19"/>
        <v>0</v>
      </c>
      <c r="N32" s="62">
        <f t="shared" si="19"/>
        <v>0</v>
      </c>
      <c r="O32" s="62">
        <f t="shared" si="19"/>
        <v>0</v>
      </c>
      <c r="P32" s="62">
        <f t="shared" si="19"/>
        <v>0</v>
      </c>
      <c r="Q32" s="62">
        <f t="shared" si="19"/>
        <v>0</v>
      </c>
      <c r="R32" s="60">
        <f t="shared" si="15"/>
        <v>0</v>
      </c>
      <c r="S32" s="67"/>
      <c r="T32" s="67"/>
      <c r="U32" s="67"/>
      <c r="V32" s="67"/>
      <c r="W32" s="60">
        <f t="shared" si="16"/>
        <v>0</v>
      </c>
      <c r="X32" s="67"/>
      <c r="Y32" s="67"/>
      <c r="Z32" s="67"/>
      <c r="AA32" s="67"/>
      <c r="AB32" s="62">
        <f t="shared" si="4"/>
        <v>0</v>
      </c>
      <c r="AC32" s="62">
        <f t="shared" si="4"/>
        <v>0</v>
      </c>
      <c r="AD32" s="62">
        <f t="shared" si="4"/>
        <v>0</v>
      </c>
      <c r="AE32" s="62">
        <f t="shared" si="4"/>
        <v>0</v>
      </c>
      <c r="AF32" s="62">
        <f t="shared" si="4"/>
        <v>0</v>
      </c>
      <c r="AG32" s="60">
        <f t="shared" si="17"/>
        <v>0</v>
      </c>
      <c r="AH32" s="67"/>
      <c r="AI32" s="67"/>
      <c r="AJ32" s="67"/>
      <c r="AK32" s="67"/>
      <c r="AL32" s="60">
        <f t="shared" si="18"/>
        <v>0</v>
      </c>
      <c r="AM32" s="67"/>
      <c r="AN32" s="67"/>
      <c r="AO32" s="67"/>
      <c r="AP32" s="67"/>
      <c r="AQ32" s="62">
        <f t="shared" si="6"/>
        <v>0</v>
      </c>
      <c r="AR32" s="62">
        <f t="shared" si="6"/>
        <v>0</v>
      </c>
      <c r="AS32" s="62">
        <f t="shared" si="6"/>
        <v>0</v>
      </c>
      <c r="AT32" s="62">
        <f t="shared" si="6"/>
        <v>0</v>
      </c>
      <c r="AU32" s="62">
        <f t="shared" si="6"/>
        <v>0</v>
      </c>
      <c r="AW32" s="69"/>
    </row>
    <row r="33" spans="1:49" ht="20.25">
      <c r="A33" s="58"/>
      <c r="B33" s="76" t="s">
        <v>60</v>
      </c>
      <c r="C33" s="60">
        <f t="shared" si="13"/>
        <v>2.345259</v>
      </c>
      <c r="D33" s="67"/>
      <c r="E33" s="67"/>
      <c r="F33" s="67">
        <f>U33+AJ33</f>
        <v>2.345259</v>
      </c>
      <c r="G33" s="67"/>
      <c r="H33" s="60">
        <f t="shared" si="14"/>
        <v>0.35</v>
      </c>
      <c r="I33" s="67"/>
      <c r="J33" s="67"/>
      <c r="K33" s="67">
        <f>(Z33+AO33)/2</f>
        <v>0.35</v>
      </c>
      <c r="L33" s="67"/>
      <c r="M33" s="62">
        <f t="shared" si="19"/>
        <v>6700.740000000001</v>
      </c>
      <c r="N33" s="62">
        <f t="shared" si="19"/>
        <v>0</v>
      </c>
      <c r="O33" s="62">
        <f t="shared" si="19"/>
        <v>0</v>
      </c>
      <c r="P33" s="62">
        <f t="shared" si="19"/>
        <v>6700.740000000001</v>
      </c>
      <c r="Q33" s="62">
        <f t="shared" si="19"/>
        <v>0</v>
      </c>
      <c r="R33" s="60">
        <f t="shared" si="15"/>
        <v>1.208907</v>
      </c>
      <c r="S33" s="67"/>
      <c r="T33" s="67"/>
      <c r="U33" s="67">
        <v>1.208907</v>
      </c>
      <c r="V33" s="67"/>
      <c r="W33" s="60">
        <f t="shared" si="16"/>
        <v>0.35</v>
      </c>
      <c r="X33" s="67"/>
      <c r="Y33" s="67"/>
      <c r="Z33" s="67">
        <v>0.35</v>
      </c>
      <c r="AA33" s="67"/>
      <c r="AB33" s="62">
        <f t="shared" si="4"/>
        <v>3454.02</v>
      </c>
      <c r="AC33" s="62">
        <f t="shared" si="4"/>
        <v>0</v>
      </c>
      <c r="AD33" s="62">
        <f t="shared" si="4"/>
        <v>0</v>
      </c>
      <c r="AE33" s="62">
        <f t="shared" si="4"/>
        <v>3454.02</v>
      </c>
      <c r="AF33" s="62">
        <f t="shared" si="4"/>
        <v>0</v>
      </c>
      <c r="AG33" s="60">
        <f t="shared" si="17"/>
        <v>1.136352</v>
      </c>
      <c r="AH33" s="67"/>
      <c r="AI33" s="67"/>
      <c r="AJ33" s="67">
        <v>1.136352</v>
      </c>
      <c r="AK33" s="67"/>
      <c r="AL33" s="60">
        <f t="shared" si="18"/>
        <v>0.35</v>
      </c>
      <c r="AM33" s="67"/>
      <c r="AN33" s="67"/>
      <c r="AO33" s="67">
        <v>0.35</v>
      </c>
      <c r="AP33" s="67"/>
      <c r="AQ33" s="62">
        <f t="shared" si="6"/>
        <v>3246.7200000000003</v>
      </c>
      <c r="AR33" s="62">
        <f t="shared" si="6"/>
        <v>0</v>
      </c>
      <c r="AS33" s="62">
        <f t="shared" si="6"/>
        <v>0</v>
      </c>
      <c r="AT33" s="62">
        <f t="shared" si="6"/>
        <v>3246.7200000000003</v>
      </c>
      <c r="AU33" s="62">
        <f t="shared" si="6"/>
        <v>0</v>
      </c>
      <c r="AW33" s="69"/>
    </row>
    <row r="34" spans="1:49" ht="20.25">
      <c r="A34" s="58"/>
      <c r="B34" s="76" t="s">
        <v>9</v>
      </c>
      <c r="C34" s="60">
        <f t="shared" si="13"/>
        <v>0</v>
      </c>
      <c r="D34" s="67"/>
      <c r="E34" s="67"/>
      <c r="F34" s="67">
        <f>U34+AJ34</f>
        <v>0</v>
      </c>
      <c r="G34" s="67"/>
      <c r="H34" s="60">
        <f t="shared" si="14"/>
        <v>0</v>
      </c>
      <c r="I34" s="67"/>
      <c r="J34" s="67"/>
      <c r="K34" s="67"/>
      <c r="L34" s="67"/>
      <c r="M34" s="62">
        <f t="shared" si="19"/>
        <v>0</v>
      </c>
      <c r="N34" s="62">
        <f t="shared" si="19"/>
        <v>0</v>
      </c>
      <c r="O34" s="62">
        <f t="shared" si="19"/>
        <v>0</v>
      </c>
      <c r="P34" s="62">
        <f t="shared" si="19"/>
        <v>0</v>
      </c>
      <c r="Q34" s="62">
        <f t="shared" si="19"/>
        <v>0</v>
      </c>
      <c r="R34" s="60">
        <f t="shared" si="15"/>
        <v>0</v>
      </c>
      <c r="S34" s="67"/>
      <c r="T34" s="67"/>
      <c r="U34" s="67"/>
      <c r="V34" s="67"/>
      <c r="W34" s="60">
        <f t="shared" si="16"/>
        <v>0</v>
      </c>
      <c r="X34" s="67"/>
      <c r="Y34" s="67"/>
      <c r="Z34" s="67"/>
      <c r="AA34" s="67"/>
      <c r="AB34" s="62">
        <f t="shared" si="4"/>
        <v>0</v>
      </c>
      <c r="AC34" s="62">
        <f t="shared" si="4"/>
        <v>0</v>
      </c>
      <c r="AD34" s="62">
        <f t="shared" si="4"/>
        <v>0</v>
      </c>
      <c r="AE34" s="62">
        <f t="shared" si="4"/>
        <v>0</v>
      </c>
      <c r="AF34" s="62">
        <f t="shared" si="4"/>
        <v>0</v>
      </c>
      <c r="AG34" s="60">
        <f t="shared" si="17"/>
        <v>0</v>
      </c>
      <c r="AH34" s="67"/>
      <c r="AI34" s="67"/>
      <c r="AJ34" s="67"/>
      <c r="AK34" s="67"/>
      <c r="AL34" s="60">
        <f t="shared" si="18"/>
        <v>0</v>
      </c>
      <c r="AM34" s="67"/>
      <c r="AN34" s="67"/>
      <c r="AO34" s="67"/>
      <c r="AP34" s="67"/>
      <c r="AQ34" s="62">
        <f t="shared" si="6"/>
        <v>0</v>
      </c>
      <c r="AR34" s="62">
        <f t="shared" si="6"/>
        <v>0</v>
      </c>
      <c r="AS34" s="62">
        <f t="shared" si="6"/>
        <v>0</v>
      </c>
      <c r="AT34" s="62">
        <f t="shared" si="6"/>
        <v>0</v>
      </c>
      <c r="AU34" s="62">
        <f t="shared" si="6"/>
        <v>0</v>
      </c>
      <c r="AW34" s="69"/>
    </row>
    <row r="35" spans="1:49" ht="20.25" hidden="1">
      <c r="A35" s="58"/>
      <c r="B35" s="77"/>
      <c r="C35" s="60"/>
      <c r="D35" s="74"/>
      <c r="E35" s="74"/>
      <c r="F35" s="74"/>
      <c r="G35" s="74"/>
      <c r="H35" s="60"/>
      <c r="I35" s="74"/>
      <c r="J35" s="74"/>
      <c r="K35" s="74"/>
      <c r="L35" s="74"/>
      <c r="M35" s="62"/>
      <c r="N35" s="62"/>
      <c r="O35" s="62"/>
      <c r="P35" s="62"/>
      <c r="Q35" s="62"/>
      <c r="R35" s="60"/>
      <c r="S35" s="74"/>
      <c r="T35" s="74"/>
      <c r="U35" s="74"/>
      <c r="V35" s="74"/>
      <c r="W35" s="60"/>
      <c r="X35" s="74"/>
      <c r="Y35" s="74"/>
      <c r="Z35" s="74"/>
      <c r="AA35" s="74"/>
      <c r="AB35" s="62"/>
      <c r="AC35" s="62"/>
      <c r="AD35" s="62"/>
      <c r="AE35" s="62"/>
      <c r="AF35" s="62"/>
      <c r="AG35" s="60"/>
      <c r="AH35" s="74"/>
      <c r="AI35" s="74"/>
      <c r="AJ35" s="74"/>
      <c r="AK35" s="74"/>
      <c r="AL35" s="60"/>
      <c r="AM35" s="74"/>
      <c r="AN35" s="74"/>
      <c r="AO35" s="74"/>
      <c r="AP35" s="74"/>
      <c r="AQ35" s="62"/>
      <c r="AR35" s="62"/>
      <c r="AS35" s="62"/>
      <c r="AT35" s="62"/>
      <c r="AU35" s="62"/>
      <c r="AW35" s="69"/>
    </row>
    <row r="36" spans="1:49" ht="20.25" hidden="1">
      <c r="A36" s="58"/>
      <c r="B36" s="76"/>
      <c r="C36" s="60"/>
      <c r="D36" s="67"/>
      <c r="E36" s="67"/>
      <c r="F36" s="67"/>
      <c r="G36" s="67"/>
      <c r="H36" s="60"/>
      <c r="I36" s="67"/>
      <c r="J36" s="67"/>
      <c r="K36" s="67"/>
      <c r="L36" s="67"/>
      <c r="M36" s="62"/>
      <c r="N36" s="62"/>
      <c r="O36" s="62"/>
      <c r="P36" s="62"/>
      <c r="Q36" s="62"/>
      <c r="R36" s="60"/>
      <c r="S36" s="67"/>
      <c r="T36" s="67"/>
      <c r="U36" s="67"/>
      <c r="V36" s="67"/>
      <c r="W36" s="60"/>
      <c r="X36" s="67"/>
      <c r="Y36" s="67"/>
      <c r="Z36" s="67"/>
      <c r="AA36" s="67"/>
      <c r="AB36" s="62"/>
      <c r="AC36" s="62"/>
      <c r="AD36" s="62"/>
      <c r="AE36" s="62"/>
      <c r="AF36" s="62"/>
      <c r="AG36" s="60"/>
      <c r="AH36" s="67"/>
      <c r="AI36" s="67"/>
      <c r="AJ36" s="67"/>
      <c r="AK36" s="67"/>
      <c r="AL36" s="60"/>
      <c r="AM36" s="67"/>
      <c r="AN36" s="67"/>
      <c r="AO36" s="67"/>
      <c r="AP36" s="67"/>
      <c r="AQ36" s="62"/>
      <c r="AR36" s="62"/>
      <c r="AS36" s="62"/>
      <c r="AT36" s="62"/>
      <c r="AU36" s="62"/>
      <c r="AW36" s="69"/>
    </row>
    <row r="37" spans="1:49" ht="20.25" hidden="1">
      <c r="A37" s="58"/>
      <c r="B37" s="76"/>
      <c r="C37" s="60"/>
      <c r="D37" s="67"/>
      <c r="E37" s="67"/>
      <c r="F37" s="67"/>
      <c r="G37" s="67"/>
      <c r="H37" s="60"/>
      <c r="I37" s="67"/>
      <c r="J37" s="67"/>
      <c r="K37" s="67"/>
      <c r="L37" s="67"/>
      <c r="M37" s="62"/>
      <c r="N37" s="62"/>
      <c r="O37" s="62"/>
      <c r="P37" s="62"/>
      <c r="Q37" s="62"/>
      <c r="R37" s="60"/>
      <c r="S37" s="67"/>
      <c r="T37" s="67"/>
      <c r="U37" s="67"/>
      <c r="V37" s="67"/>
      <c r="W37" s="60"/>
      <c r="X37" s="67"/>
      <c r="Y37" s="67"/>
      <c r="Z37" s="67"/>
      <c r="AA37" s="67"/>
      <c r="AB37" s="62"/>
      <c r="AC37" s="62"/>
      <c r="AD37" s="62"/>
      <c r="AE37" s="62"/>
      <c r="AF37" s="62"/>
      <c r="AG37" s="60"/>
      <c r="AH37" s="67"/>
      <c r="AI37" s="67"/>
      <c r="AJ37" s="67"/>
      <c r="AK37" s="67"/>
      <c r="AL37" s="60"/>
      <c r="AM37" s="67"/>
      <c r="AN37" s="67"/>
      <c r="AO37" s="67"/>
      <c r="AP37" s="67"/>
      <c r="AQ37" s="62"/>
      <c r="AR37" s="62"/>
      <c r="AS37" s="62"/>
      <c r="AT37" s="62"/>
      <c r="AU37" s="62"/>
      <c r="AW37" s="69"/>
    </row>
    <row r="38" spans="1:49" ht="20.25" hidden="1">
      <c r="A38" s="58"/>
      <c r="B38" s="76"/>
      <c r="C38" s="60"/>
      <c r="D38" s="67"/>
      <c r="E38" s="67"/>
      <c r="F38" s="67"/>
      <c r="G38" s="67"/>
      <c r="H38" s="60"/>
      <c r="I38" s="67"/>
      <c r="J38" s="67"/>
      <c r="K38" s="67"/>
      <c r="L38" s="67"/>
      <c r="M38" s="62"/>
      <c r="N38" s="62"/>
      <c r="O38" s="62"/>
      <c r="P38" s="62"/>
      <c r="Q38" s="62"/>
      <c r="R38" s="60"/>
      <c r="S38" s="67"/>
      <c r="T38" s="67"/>
      <c r="U38" s="67"/>
      <c r="V38" s="67"/>
      <c r="W38" s="60"/>
      <c r="X38" s="67"/>
      <c r="Y38" s="67"/>
      <c r="Z38" s="67"/>
      <c r="AA38" s="67"/>
      <c r="AB38" s="62"/>
      <c r="AC38" s="62"/>
      <c r="AD38" s="62"/>
      <c r="AE38" s="62"/>
      <c r="AF38" s="62"/>
      <c r="AG38" s="60"/>
      <c r="AH38" s="67"/>
      <c r="AI38" s="67"/>
      <c r="AJ38" s="67"/>
      <c r="AK38" s="67"/>
      <c r="AL38" s="60"/>
      <c r="AM38" s="67"/>
      <c r="AN38" s="67"/>
      <c r="AO38" s="67"/>
      <c r="AP38" s="67"/>
      <c r="AQ38" s="62"/>
      <c r="AR38" s="62"/>
      <c r="AS38" s="62"/>
      <c r="AT38" s="62"/>
      <c r="AU38" s="62"/>
      <c r="AW38" s="69"/>
    </row>
    <row r="39" spans="1:49" ht="20.25" hidden="1">
      <c r="A39" s="58"/>
      <c r="B39" s="76"/>
      <c r="C39" s="60"/>
      <c r="D39" s="67"/>
      <c r="E39" s="67"/>
      <c r="F39" s="67"/>
      <c r="G39" s="67"/>
      <c r="H39" s="60"/>
      <c r="I39" s="67"/>
      <c r="J39" s="67"/>
      <c r="K39" s="67"/>
      <c r="L39" s="67"/>
      <c r="M39" s="62"/>
      <c r="N39" s="62"/>
      <c r="O39" s="62"/>
      <c r="P39" s="62"/>
      <c r="Q39" s="62"/>
      <c r="R39" s="60"/>
      <c r="S39" s="67"/>
      <c r="T39" s="67"/>
      <c r="U39" s="67"/>
      <c r="V39" s="67"/>
      <c r="W39" s="60"/>
      <c r="X39" s="67"/>
      <c r="Y39" s="67"/>
      <c r="Z39" s="67"/>
      <c r="AA39" s="67"/>
      <c r="AB39" s="62"/>
      <c r="AC39" s="62"/>
      <c r="AD39" s="62"/>
      <c r="AE39" s="62"/>
      <c r="AF39" s="62"/>
      <c r="AG39" s="60"/>
      <c r="AH39" s="67"/>
      <c r="AI39" s="67"/>
      <c r="AJ39" s="67"/>
      <c r="AK39" s="67"/>
      <c r="AL39" s="60"/>
      <c r="AM39" s="67"/>
      <c r="AN39" s="67"/>
      <c r="AO39" s="67"/>
      <c r="AP39" s="67"/>
      <c r="AQ39" s="62"/>
      <c r="AR39" s="62"/>
      <c r="AS39" s="62"/>
      <c r="AT39" s="62"/>
      <c r="AU39" s="62"/>
      <c r="AW39" s="69"/>
    </row>
    <row r="40" spans="1:49" ht="20.25" hidden="1">
      <c r="A40" s="58" t="s">
        <v>81</v>
      </c>
      <c r="B40" s="66" t="s">
        <v>82</v>
      </c>
      <c r="C40" s="60">
        <f t="shared" si="13"/>
        <v>0</v>
      </c>
      <c r="D40" s="74">
        <f>SUM(D41:D44)</f>
        <v>0</v>
      </c>
      <c r="E40" s="74">
        <f>SUM(E41:E44)</f>
        <v>0</v>
      </c>
      <c r="F40" s="74">
        <f>SUM(F41:F44)</f>
        <v>0</v>
      </c>
      <c r="G40" s="74">
        <f>SUM(G41:G44)</f>
        <v>0</v>
      </c>
      <c r="H40" s="60">
        <f t="shared" si="14"/>
        <v>0</v>
      </c>
      <c r="I40" s="74">
        <f>SUM(I41:I44)</f>
        <v>0</v>
      </c>
      <c r="J40" s="74">
        <f>SUM(J41:J44)</f>
        <v>0</v>
      </c>
      <c r="K40" s="74">
        <f>SUM(K41:K44)</f>
        <v>0</v>
      </c>
      <c r="L40" s="74">
        <f>SUM(L41:L44)</f>
        <v>0</v>
      </c>
      <c r="M40" s="62">
        <f t="shared" si="19"/>
        <v>0</v>
      </c>
      <c r="N40" s="62">
        <f t="shared" si="19"/>
        <v>0</v>
      </c>
      <c r="O40" s="62">
        <f t="shared" si="19"/>
        <v>0</v>
      </c>
      <c r="P40" s="62">
        <f t="shared" si="19"/>
        <v>0</v>
      </c>
      <c r="Q40" s="62">
        <f t="shared" si="19"/>
        <v>0</v>
      </c>
      <c r="R40" s="60">
        <f t="shared" si="15"/>
        <v>0</v>
      </c>
      <c r="S40" s="74">
        <f>SUM(S41:S44)</f>
        <v>0</v>
      </c>
      <c r="T40" s="74">
        <f>SUM(T41:T44)</f>
        <v>0</v>
      </c>
      <c r="U40" s="74">
        <f>SUM(U41:U44)</f>
        <v>0</v>
      </c>
      <c r="V40" s="74">
        <f>SUM(V41:V44)</f>
        <v>0</v>
      </c>
      <c r="W40" s="60">
        <f t="shared" si="16"/>
        <v>0</v>
      </c>
      <c r="X40" s="74">
        <f>SUM(X41:X44)</f>
        <v>0</v>
      </c>
      <c r="Y40" s="74">
        <f>SUM(Y41:Y44)</f>
        <v>0</v>
      </c>
      <c r="Z40" s="74">
        <f>SUM(Z41:Z44)</f>
        <v>0</v>
      </c>
      <c r="AA40" s="74">
        <f>SUM(AA41:AA44)</f>
        <v>0</v>
      </c>
      <c r="AB40" s="62">
        <f t="shared" si="4"/>
        <v>0</v>
      </c>
      <c r="AC40" s="62">
        <f t="shared" si="4"/>
        <v>0</v>
      </c>
      <c r="AD40" s="62">
        <f t="shared" si="4"/>
        <v>0</v>
      </c>
      <c r="AE40" s="62">
        <f t="shared" si="4"/>
        <v>0</v>
      </c>
      <c r="AF40" s="62">
        <f t="shared" si="4"/>
        <v>0</v>
      </c>
      <c r="AG40" s="60">
        <f t="shared" si="17"/>
        <v>0</v>
      </c>
      <c r="AH40" s="74">
        <f>SUM(AH41:AH44)</f>
        <v>0</v>
      </c>
      <c r="AI40" s="74">
        <f>SUM(AI41:AI44)</f>
        <v>0</v>
      </c>
      <c r="AJ40" s="74">
        <f>SUM(AJ41:AJ44)</f>
        <v>0</v>
      </c>
      <c r="AK40" s="74">
        <f>SUM(AK41:AK44)</f>
        <v>0</v>
      </c>
      <c r="AL40" s="60">
        <f t="shared" si="18"/>
        <v>0</v>
      </c>
      <c r="AM40" s="74">
        <f>SUM(AM41:AM44)</f>
        <v>0</v>
      </c>
      <c r="AN40" s="74">
        <f>SUM(AN41:AN44)</f>
        <v>0</v>
      </c>
      <c r="AO40" s="74">
        <f>SUM(AO41:AO44)</f>
        <v>0</v>
      </c>
      <c r="AP40" s="74">
        <f>SUM(AP41:AP44)</f>
        <v>0</v>
      </c>
      <c r="AQ40" s="62">
        <f t="shared" si="6"/>
        <v>0</v>
      </c>
      <c r="AR40" s="62">
        <f t="shared" si="6"/>
        <v>0</v>
      </c>
      <c r="AS40" s="62">
        <f t="shared" si="6"/>
        <v>0</v>
      </c>
      <c r="AT40" s="62">
        <f t="shared" si="6"/>
        <v>0</v>
      </c>
      <c r="AU40" s="62">
        <f t="shared" si="6"/>
        <v>0</v>
      </c>
      <c r="AW40" s="69"/>
    </row>
    <row r="41" spans="1:49" ht="20.25" hidden="1">
      <c r="A41" s="58"/>
      <c r="B41" s="76" t="s">
        <v>6</v>
      </c>
      <c r="C41" s="60">
        <f t="shared" si="13"/>
        <v>0</v>
      </c>
      <c r="D41" s="67"/>
      <c r="E41" s="67"/>
      <c r="F41" s="67"/>
      <c r="G41" s="67"/>
      <c r="H41" s="60">
        <f t="shared" si="14"/>
        <v>0</v>
      </c>
      <c r="I41" s="67"/>
      <c r="J41" s="67"/>
      <c r="K41" s="67"/>
      <c r="L41" s="67"/>
      <c r="M41" s="62">
        <f t="shared" si="19"/>
        <v>0</v>
      </c>
      <c r="N41" s="62">
        <f t="shared" si="19"/>
        <v>0</v>
      </c>
      <c r="O41" s="62">
        <f t="shared" si="19"/>
        <v>0</v>
      </c>
      <c r="P41" s="62">
        <f t="shared" si="19"/>
        <v>0</v>
      </c>
      <c r="Q41" s="62">
        <f t="shared" si="19"/>
        <v>0</v>
      </c>
      <c r="R41" s="60">
        <f t="shared" si="15"/>
        <v>0</v>
      </c>
      <c r="S41" s="67"/>
      <c r="T41" s="67"/>
      <c r="U41" s="67"/>
      <c r="V41" s="67"/>
      <c r="W41" s="60">
        <f t="shared" si="16"/>
        <v>0</v>
      </c>
      <c r="X41" s="67"/>
      <c r="Y41" s="67"/>
      <c r="Z41" s="67"/>
      <c r="AA41" s="67"/>
      <c r="AB41" s="62">
        <f t="shared" si="4"/>
        <v>0</v>
      </c>
      <c r="AC41" s="62">
        <f t="shared" si="4"/>
        <v>0</v>
      </c>
      <c r="AD41" s="62">
        <f t="shared" si="4"/>
        <v>0</v>
      </c>
      <c r="AE41" s="62">
        <f t="shared" si="4"/>
        <v>0</v>
      </c>
      <c r="AF41" s="62">
        <f t="shared" si="4"/>
        <v>0</v>
      </c>
      <c r="AG41" s="60">
        <f t="shared" si="17"/>
        <v>0</v>
      </c>
      <c r="AH41" s="67"/>
      <c r="AI41" s="67"/>
      <c r="AJ41" s="67"/>
      <c r="AK41" s="67"/>
      <c r="AL41" s="60">
        <f t="shared" si="18"/>
        <v>0</v>
      </c>
      <c r="AM41" s="67"/>
      <c r="AN41" s="67"/>
      <c r="AO41" s="67"/>
      <c r="AP41" s="67"/>
      <c r="AQ41" s="62">
        <f t="shared" si="6"/>
        <v>0</v>
      </c>
      <c r="AR41" s="62">
        <f t="shared" si="6"/>
        <v>0</v>
      </c>
      <c r="AS41" s="62">
        <f t="shared" si="6"/>
        <v>0</v>
      </c>
      <c r="AT41" s="62">
        <f t="shared" si="6"/>
        <v>0</v>
      </c>
      <c r="AU41" s="62">
        <f t="shared" si="6"/>
        <v>0</v>
      </c>
      <c r="AW41" s="69"/>
    </row>
    <row r="42" spans="1:49" ht="20.25" hidden="1">
      <c r="A42" s="58"/>
      <c r="B42" s="76" t="s">
        <v>7</v>
      </c>
      <c r="C42" s="60">
        <f t="shared" si="13"/>
        <v>0</v>
      </c>
      <c r="D42" s="67"/>
      <c r="E42" s="67"/>
      <c r="F42" s="67"/>
      <c r="G42" s="67"/>
      <c r="H42" s="60">
        <f t="shared" si="14"/>
        <v>0</v>
      </c>
      <c r="I42" s="67"/>
      <c r="J42" s="67"/>
      <c r="K42" s="67"/>
      <c r="L42" s="67"/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2">
        <f t="shared" si="19"/>
        <v>0</v>
      </c>
      <c r="R42" s="60">
        <f t="shared" si="15"/>
        <v>0</v>
      </c>
      <c r="S42" s="67"/>
      <c r="T42" s="67"/>
      <c r="U42" s="67"/>
      <c r="V42" s="67"/>
      <c r="W42" s="60">
        <f t="shared" si="16"/>
        <v>0</v>
      </c>
      <c r="X42" s="67"/>
      <c r="Y42" s="67"/>
      <c r="Z42" s="67"/>
      <c r="AA42" s="67"/>
      <c r="AB42" s="62">
        <f t="shared" si="4"/>
        <v>0</v>
      </c>
      <c r="AC42" s="62">
        <f t="shared" si="4"/>
        <v>0</v>
      </c>
      <c r="AD42" s="62">
        <f t="shared" si="4"/>
        <v>0</v>
      </c>
      <c r="AE42" s="62">
        <f t="shared" si="4"/>
        <v>0</v>
      </c>
      <c r="AF42" s="62">
        <f t="shared" si="4"/>
        <v>0</v>
      </c>
      <c r="AG42" s="60">
        <f t="shared" si="17"/>
        <v>0</v>
      </c>
      <c r="AH42" s="67"/>
      <c r="AI42" s="67"/>
      <c r="AJ42" s="67"/>
      <c r="AK42" s="67"/>
      <c r="AL42" s="60">
        <f t="shared" si="18"/>
        <v>0</v>
      </c>
      <c r="AM42" s="67"/>
      <c r="AN42" s="67"/>
      <c r="AO42" s="67"/>
      <c r="AP42" s="67"/>
      <c r="AQ42" s="62">
        <f t="shared" si="6"/>
        <v>0</v>
      </c>
      <c r="AR42" s="62">
        <f t="shared" si="6"/>
        <v>0</v>
      </c>
      <c r="AS42" s="62">
        <f t="shared" si="6"/>
        <v>0</v>
      </c>
      <c r="AT42" s="62">
        <f t="shared" si="6"/>
        <v>0</v>
      </c>
      <c r="AU42" s="62">
        <f t="shared" si="6"/>
        <v>0</v>
      </c>
      <c r="AW42" s="69"/>
    </row>
    <row r="43" spans="1:49" ht="20.25" hidden="1">
      <c r="A43" s="58"/>
      <c r="B43" s="76" t="s">
        <v>60</v>
      </c>
      <c r="C43" s="60">
        <f t="shared" si="13"/>
        <v>0</v>
      </c>
      <c r="D43" s="67"/>
      <c r="E43" s="67"/>
      <c r="F43" s="67"/>
      <c r="G43" s="67"/>
      <c r="H43" s="60">
        <f t="shared" si="14"/>
        <v>0</v>
      </c>
      <c r="I43" s="67"/>
      <c r="J43" s="67"/>
      <c r="K43" s="67"/>
      <c r="L43" s="67"/>
      <c r="M43" s="62">
        <f t="shared" si="19"/>
        <v>0</v>
      </c>
      <c r="N43" s="62">
        <f t="shared" si="19"/>
        <v>0</v>
      </c>
      <c r="O43" s="62">
        <f t="shared" si="19"/>
        <v>0</v>
      </c>
      <c r="P43" s="62">
        <f t="shared" si="19"/>
        <v>0</v>
      </c>
      <c r="Q43" s="62">
        <f t="shared" si="19"/>
        <v>0</v>
      </c>
      <c r="R43" s="60">
        <f t="shared" si="15"/>
        <v>0</v>
      </c>
      <c r="S43" s="67"/>
      <c r="T43" s="67"/>
      <c r="U43" s="67"/>
      <c r="V43" s="67"/>
      <c r="W43" s="60">
        <f t="shared" si="16"/>
        <v>0</v>
      </c>
      <c r="X43" s="67"/>
      <c r="Y43" s="67"/>
      <c r="Z43" s="67"/>
      <c r="AA43" s="67"/>
      <c r="AB43" s="56">
        <f t="shared" si="4"/>
        <v>0</v>
      </c>
      <c r="AC43" s="56">
        <f t="shared" si="4"/>
        <v>0</v>
      </c>
      <c r="AD43" s="56">
        <f t="shared" si="4"/>
        <v>0</v>
      </c>
      <c r="AE43" s="56">
        <f t="shared" si="4"/>
        <v>0</v>
      </c>
      <c r="AF43" s="56">
        <f t="shared" si="4"/>
        <v>0</v>
      </c>
      <c r="AG43" s="60">
        <f t="shared" si="17"/>
        <v>0</v>
      </c>
      <c r="AH43" s="67"/>
      <c r="AI43" s="67"/>
      <c r="AJ43" s="67"/>
      <c r="AK43" s="67"/>
      <c r="AL43" s="60">
        <f t="shared" si="18"/>
        <v>0</v>
      </c>
      <c r="AM43" s="67"/>
      <c r="AN43" s="67"/>
      <c r="AO43" s="67"/>
      <c r="AP43" s="67"/>
      <c r="AQ43" s="62">
        <f t="shared" si="6"/>
        <v>0</v>
      </c>
      <c r="AR43" s="62">
        <f t="shared" si="6"/>
        <v>0</v>
      </c>
      <c r="AS43" s="62">
        <f t="shared" si="6"/>
        <v>0</v>
      </c>
      <c r="AT43" s="62">
        <f t="shared" si="6"/>
        <v>0</v>
      </c>
      <c r="AU43" s="62">
        <f t="shared" si="6"/>
        <v>0</v>
      </c>
      <c r="AW43" s="69"/>
    </row>
    <row r="44" spans="1:49" ht="20.25" hidden="1">
      <c r="A44" s="58"/>
      <c r="B44" s="76" t="s">
        <v>9</v>
      </c>
      <c r="C44" s="60">
        <f t="shared" si="13"/>
        <v>0</v>
      </c>
      <c r="D44" s="67"/>
      <c r="E44" s="67"/>
      <c r="F44" s="67"/>
      <c r="G44" s="67"/>
      <c r="H44" s="60">
        <f t="shared" si="14"/>
        <v>0</v>
      </c>
      <c r="I44" s="67"/>
      <c r="J44" s="67"/>
      <c r="K44" s="67"/>
      <c r="L44" s="67"/>
      <c r="M44" s="62">
        <f t="shared" si="19"/>
        <v>0</v>
      </c>
      <c r="N44" s="62">
        <f t="shared" si="19"/>
        <v>0</v>
      </c>
      <c r="O44" s="62">
        <f t="shared" si="19"/>
        <v>0</v>
      </c>
      <c r="P44" s="62">
        <f t="shared" si="19"/>
        <v>0</v>
      </c>
      <c r="Q44" s="62">
        <f t="shared" si="19"/>
        <v>0</v>
      </c>
      <c r="R44" s="60">
        <f t="shared" si="15"/>
        <v>0</v>
      </c>
      <c r="S44" s="67"/>
      <c r="T44" s="67"/>
      <c r="U44" s="67"/>
      <c r="V44" s="67"/>
      <c r="W44" s="60">
        <f t="shared" si="16"/>
        <v>0</v>
      </c>
      <c r="X44" s="67"/>
      <c r="Y44" s="67"/>
      <c r="Z44" s="67"/>
      <c r="AA44" s="67"/>
      <c r="AB44" s="56">
        <f t="shared" si="4"/>
        <v>0</v>
      </c>
      <c r="AC44" s="56">
        <f t="shared" si="4"/>
        <v>0</v>
      </c>
      <c r="AD44" s="56">
        <f t="shared" si="4"/>
        <v>0</v>
      </c>
      <c r="AE44" s="56">
        <f t="shared" si="4"/>
        <v>0</v>
      </c>
      <c r="AF44" s="56">
        <f t="shared" si="4"/>
        <v>0</v>
      </c>
      <c r="AG44" s="60">
        <f t="shared" si="17"/>
        <v>0</v>
      </c>
      <c r="AH44" s="67"/>
      <c r="AI44" s="67"/>
      <c r="AJ44" s="67"/>
      <c r="AK44" s="67"/>
      <c r="AL44" s="60">
        <f t="shared" si="18"/>
        <v>0</v>
      </c>
      <c r="AM44" s="67"/>
      <c r="AN44" s="67"/>
      <c r="AO44" s="67"/>
      <c r="AP44" s="67"/>
      <c r="AQ44" s="62">
        <f t="shared" si="6"/>
        <v>0</v>
      </c>
      <c r="AR44" s="62">
        <f t="shared" si="6"/>
        <v>0</v>
      </c>
      <c r="AS44" s="62">
        <f t="shared" si="6"/>
        <v>0</v>
      </c>
      <c r="AT44" s="62">
        <f t="shared" si="6"/>
        <v>0</v>
      </c>
      <c r="AU44" s="62">
        <f t="shared" si="6"/>
        <v>0</v>
      </c>
      <c r="AW44" s="69"/>
    </row>
    <row r="45" spans="1:49" ht="20.25" hidden="1">
      <c r="A45" s="58" t="s">
        <v>83</v>
      </c>
      <c r="B45" s="66" t="s">
        <v>84</v>
      </c>
      <c r="C45" s="60">
        <f t="shared" si="13"/>
        <v>0</v>
      </c>
      <c r="D45" s="74">
        <f>SUM(D46:D49)</f>
        <v>0</v>
      </c>
      <c r="E45" s="74">
        <f>SUM(E46:E49)</f>
        <v>0</v>
      </c>
      <c r="F45" s="74">
        <f>SUM(F46:F49)</f>
        <v>0</v>
      </c>
      <c r="G45" s="74">
        <f>SUM(G46:G49)</f>
        <v>0</v>
      </c>
      <c r="H45" s="60">
        <f t="shared" si="14"/>
        <v>0</v>
      </c>
      <c r="I45" s="74">
        <f>SUM(I46:I49)</f>
        <v>0</v>
      </c>
      <c r="J45" s="74">
        <f>SUM(J46:J49)</f>
        <v>0</v>
      </c>
      <c r="K45" s="74">
        <f>SUM(K46:K49)</f>
        <v>0</v>
      </c>
      <c r="L45" s="74">
        <f>SUM(L46:L49)</f>
        <v>0</v>
      </c>
      <c r="M45" s="62">
        <f t="shared" si="19"/>
        <v>0</v>
      </c>
      <c r="N45" s="62">
        <f t="shared" si="19"/>
        <v>0</v>
      </c>
      <c r="O45" s="62">
        <f t="shared" si="19"/>
        <v>0</v>
      </c>
      <c r="P45" s="62">
        <f t="shared" si="19"/>
        <v>0</v>
      </c>
      <c r="Q45" s="62">
        <f t="shared" si="19"/>
        <v>0</v>
      </c>
      <c r="R45" s="60">
        <f t="shared" si="15"/>
        <v>0</v>
      </c>
      <c r="S45" s="74">
        <f>SUM(S46:S49)</f>
        <v>0</v>
      </c>
      <c r="T45" s="74">
        <f>SUM(T46:T49)</f>
        <v>0</v>
      </c>
      <c r="U45" s="74">
        <f>SUM(U46:U49)</f>
        <v>0</v>
      </c>
      <c r="V45" s="74">
        <f>SUM(V46:V49)</f>
        <v>0</v>
      </c>
      <c r="W45" s="60">
        <f t="shared" si="16"/>
        <v>0</v>
      </c>
      <c r="X45" s="74">
        <f>SUM(X46:X49)</f>
        <v>0</v>
      </c>
      <c r="Y45" s="74">
        <f>SUM(Y46:Y49)</f>
        <v>0</v>
      </c>
      <c r="Z45" s="74">
        <f>SUM(Z46:Z49)</f>
        <v>0</v>
      </c>
      <c r="AA45" s="74">
        <f>SUM(AA46:AA49)</f>
        <v>0</v>
      </c>
      <c r="AB45" s="56">
        <f t="shared" si="4"/>
        <v>0</v>
      </c>
      <c r="AC45" s="56">
        <f t="shared" si="4"/>
        <v>0</v>
      </c>
      <c r="AD45" s="56">
        <f t="shared" si="4"/>
        <v>0</v>
      </c>
      <c r="AE45" s="56">
        <f t="shared" si="4"/>
        <v>0</v>
      </c>
      <c r="AF45" s="56">
        <f t="shared" si="4"/>
        <v>0</v>
      </c>
      <c r="AG45" s="60">
        <f t="shared" si="17"/>
        <v>0</v>
      </c>
      <c r="AH45" s="74">
        <f>SUM(AH46:AH49)</f>
        <v>0</v>
      </c>
      <c r="AI45" s="74">
        <f>SUM(AI46:AI49)</f>
        <v>0</v>
      </c>
      <c r="AJ45" s="74">
        <f>SUM(AJ46:AJ49)</f>
        <v>0</v>
      </c>
      <c r="AK45" s="74">
        <f>SUM(AK46:AK49)</f>
        <v>0</v>
      </c>
      <c r="AL45" s="60">
        <f t="shared" si="18"/>
        <v>0</v>
      </c>
      <c r="AM45" s="74">
        <f>SUM(AM46:AM49)</f>
        <v>0</v>
      </c>
      <c r="AN45" s="74">
        <f>SUM(AN46:AN49)</f>
        <v>0</v>
      </c>
      <c r="AO45" s="74">
        <f>SUM(AO46:AO49)</f>
        <v>0</v>
      </c>
      <c r="AP45" s="74">
        <f>SUM(AP46:AP49)</f>
        <v>0</v>
      </c>
      <c r="AQ45" s="62">
        <f t="shared" si="6"/>
        <v>0</v>
      </c>
      <c r="AR45" s="62">
        <f t="shared" si="6"/>
        <v>0</v>
      </c>
      <c r="AS45" s="62">
        <f t="shared" si="6"/>
        <v>0</v>
      </c>
      <c r="AT45" s="62">
        <f t="shared" si="6"/>
        <v>0</v>
      </c>
      <c r="AU45" s="62">
        <f t="shared" si="6"/>
        <v>0</v>
      </c>
      <c r="AW45" s="69"/>
    </row>
    <row r="46" spans="1:49" ht="20.25" hidden="1">
      <c r="A46" s="58"/>
      <c r="B46" s="76" t="s">
        <v>6</v>
      </c>
      <c r="C46" s="60">
        <f t="shared" si="13"/>
        <v>0</v>
      </c>
      <c r="D46" s="67"/>
      <c r="E46" s="67"/>
      <c r="F46" s="67"/>
      <c r="G46" s="67"/>
      <c r="H46" s="60">
        <f t="shared" si="14"/>
        <v>0</v>
      </c>
      <c r="I46" s="67"/>
      <c r="J46" s="67"/>
      <c r="K46" s="67"/>
      <c r="L46" s="67"/>
      <c r="M46" s="62">
        <f t="shared" si="19"/>
        <v>0</v>
      </c>
      <c r="N46" s="62">
        <f t="shared" si="19"/>
        <v>0</v>
      </c>
      <c r="O46" s="62">
        <f t="shared" si="19"/>
        <v>0</v>
      </c>
      <c r="P46" s="62">
        <f t="shared" si="19"/>
        <v>0</v>
      </c>
      <c r="Q46" s="62">
        <f t="shared" si="19"/>
        <v>0</v>
      </c>
      <c r="R46" s="60">
        <f t="shared" si="15"/>
        <v>0</v>
      </c>
      <c r="S46" s="67"/>
      <c r="T46" s="67"/>
      <c r="U46" s="67"/>
      <c r="V46" s="67"/>
      <c r="W46" s="60">
        <f t="shared" si="16"/>
        <v>0</v>
      </c>
      <c r="X46" s="67"/>
      <c r="Y46" s="67"/>
      <c r="Z46" s="67"/>
      <c r="AA46" s="67"/>
      <c r="AB46" s="56">
        <f t="shared" si="4"/>
        <v>0</v>
      </c>
      <c r="AC46" s="56">
        <f t="shared" si="4"/>
        <v>0</v>
      </c>
      <c r="AD46" s="56">
        <f t="shared" si="4"/>
        <v>0</v>
      </c>
      <c r="AE46" s="56">
        <f t="shared" si="4"/>
        <v>0</v>
      </c>
      <c r="AF46" s="56">
        <f t="shared" si="4"/>
        <v>0</v>
      </c>
      <c r="AG46" s="60">
        <f t="shared" si="17"/>
        <v>0</v>
      </c>
      <c r="AH46" s="67"/>
      <c r="AI46" s="67"/>
      <c r="AJ46" s="67"/>
      <c r="AK46" s="67"/>
      <c r="AL46" s="60">
        <f t="shared" si="18"/>
        <v>0</v>
      </c>
      <c r="AM46" s="67"/>
      <c r="AN46" s="67"/>
      <c r="AO46" s="67"/>
      <c r="AP46" s="67"/>
      <c r="AQ46" s="62">
        <f t="shared" si="6"/>
        <v>0</v>
      </c>
      <c r="AR46" s="62">
        <f t="shared" si="6"/>
        <v>0</v>
      </c>
      <c r="AS46" s="62">
        <f t="shared" si="6"/>
        <v>0</v>
      </c>
      <c r="AT46" s="62">
        <f t="shared" si="6"/>
        <v>0</v>
      </c>
      <c r="AU46" s="62">
        <f t="shared" si="6"/>
        <v>0</v>
      </c>
      <c r="AW46" s="69"/>
    </row>
    <row r="47" spans="1:49" ht="20.25" hidden="1">
      <c r="A47" s="78"/>
      <c r="B47" s="79" t="s">
        <v>7</v>
      </c>
      <c r="C47" s="60">
        <f t="shared" si="13"/>
        <v>0</v>
      </c>
      <c r="D47" s="67"/>
      <c r="E47" s="67"/>
      <c r="F47" s="67"/>
      <c r="G47" s="67"/>
      <c r="H47" s="60">
        <f t="shared" si="14"/>
        <v>0</v>
      </c>
      <c r="I47" s="67"/>
      <c r="J47" s="67"/>
      <c r="K47" s="67"/>
      <c r="L47" s="67"/>
      <c r="M47" s="62">
        <f t="shared" si="19"/>
        <v>0</v>
      </c>
      <c r="N47" s="62">
        <f t="shared" si="19"/>
        <v>0</v>
      </c>
      <c r="O47" s="62">
        <f t="shared" si="19"/>
        <v>0</v>
      </c>
      <c r="P47" s="62">
        <f t="shared" si="19"/>
        <v>0</v>
      </c>
      <c r="Q47" s="62">
        <f t="shared" si="19"/>
        <v>0</v>
      </c>
      <c r="R47" s="60">
        <f t="shared" si="15"/>
        <v>0</v>
      </c>
      <c r="S47" s="67"/>
      <c r="T47" s="67"/>
      <c r="U47" s="67"/>
      <c r="V47" s="67"/>
      <c r="W47" s="60">
        <f t="shared" si="16"/>
        <v>0</v>
      </c>
      <c r="X47" s="67"/>
      <c r="Y47" s="67"/>
      <c r="Z47" s="67"/>
      <c r="AA47" s="67"/>
      <c r="AB47" s="56">
        <f t="shared" si="4"/>
        <v>0</v>
      </c>
      <c r="AC47" s="56">
        <f t="shared" si="4"/>
        <v>0</v>
      </c>
      <c r="AD47" s="56">
        <f t="shared" si="4"/>
        <v>0</v>
      </c>
      <c r="AE47" s="56">
        <f t="shared" si="4"/>
        <v>0</v>
      </c>
      <c r="AF47" s="56">
        <f t="shared" si="4"/>
        <v>0</v>
      </c>
      <c r="AG47" s="60">
        <f t="shared" si="17"/>
        <v>0</v>
      </c>
      <c r="AH47" s="67"/>
      <c r="AI47" s="67"/>
      <c r="AJ47" s="67"/>
      <c r="AK47" s="67"/>
      <c r="AL47" s="60">
        <f t="shared" si="18"/>
        <v>0</v>
      </c>
      <c r="AM47" s="67"/>
      <c r="AN47" s="67"/>
      <c r="AO47" s="67"/>
      <c r="AP47" s="67"/>
      <c r="AQ47" s="62">
        <f t="shared" si="6"/>
        <v>0</v>
      </c>
      <c r="AR47" s="62">
        <f t="shared" si="6"/>
        <v>0</v>
      </c>
      <c r="AS47" s="62">
        <f t="shared" si="6"/>
        <v>0</v>
      </c>
      <c r="AT47" s="62">
        <f t="shared" si="6"/>
        <v>0</v>
      </c>
      <c r="AU47" s="62">
        <f t="shared" si="6"/>
        <v>0</v>
      </c>
      <c r="AW47" s="69"/>
    </row>
    <row r="48" spans="1:49" ht="20.25" hidden="1">
      <c r="A48" s="78"/>
      <c r="B48" s="79" t="s">
        <v>60</v>
      </c>
      <c r="C48" s="60">
        <f t="shared" si="13"/>
        <v>0</v>
      </c>
      <c r="D48" s="67"/>
      <c r="E48" s="67"/>
      <c r="F48" s="67"/>
      <c r="G48" s="67"/>
      <c r="H48" s="60">
        <f t="shared" si="14"/>
        <v>0</v>
      </c>
      <c r="I48" s="67"/>
      <c r="J48" s="67"/>
      <c r="K48" s="67"/>
      <c r="L48" s="67"/>
      <c r="M48" s="62">
        <f t="shared" si="19"/>
        <v>0</v>
      </c>
      <c r="N48" s="62">
        <f t="shared" si="19"/>
        <v>0</v>
      </c>
      <c r="O48" s="62">
        <f t="shared" si="19"/>
        <v>0</v>
      </c>
      <c r="P48" s="62">
        <f t="shared" si="19"/>
        <v>0</v>
      </c>
      <c r="Q48" s="62">
        <f t="shared" si="19"/>
        <v>0</v>
      </c>
      <c r="R48" s="60">
        <f t="shared" si="15"/>
        <v>0</v>
      </c>
      <c r="S48" s="67"/>
      <c r="T48" s="67"/>
      <c r="U48" s="67"/>
      <c r="V48" s="67"/>
      <c r="W48" s="60">
        <f t="shared" si="16"/>
        <v>0</v>
      </c>
      <c r="X48" s="67"/>
      <c r="Y48" s="67"/>
      <c r="Z48" s="67"/>
      <c r="AA48" s="67"/>
      <c r="AB48" s="56">
        <f t="shared" si="4"/>
        <v>0</v>
      </c>
      <c r="AC48" s="56">
        <f t="shared" si="4"/>
        <v>0</v>
      </c>
      <c r="AD48" s="56">
        <f t="shared" si="4"/>
        <v>0</v>
      </c>
      <c r="AE48" s="56">
        <f t="shared" si="4"/>
        <v>0</v>
      </c>
      <c r="AF48" s="56">
        <f t="shared" si="4"/>
        <v>0</v>
      </c>
      <c r="AG48" s="60">
        <f t="shared" si="17"/>
        <v>0</v>
      </c>
      <c r="AH48" s="67"/>
      <c r="AI48" s="67"/>
      <c r="AJ48" s="67"/>
      <c r="AK48" s="67"/>
      <c r="AL48" s="60">
        <f t="shared" si="18"/>
        <v>0</v>
      </c>
      <c r="AM48" s="67"/>
      <c r="AN48" s="67"/>
      <c r="AO48" s="67"/>
      <c r="AP48" s="67"/>
      <c r="AQ48" s="62">
        <f t="shared" si="6"/>
        <v>0</v>
      </c>
      <c r="AR48" s="62">
        <f t="shared" si="6"/>
        <v>0</v>
      </c>
      <c r="AS48" s="62">
        <f t="shared" si="6"/>
        <v>0</v>
      </c>
      <c r="AT48" s="62">
        <f t="shared" si="6"/>
        <v>0</v>
      </c>
      <c r="AU48" s="62">
        <f t="shared" si="6"/>
        <v>0</v>
      </c>
      <c r="AW48" s="69"/>
    </row>
    <row r="49" spans="1:49" ht="20.25" hidden="1">
      <c r="A49" s="78"/>
      <c r="B49" s="79" t="s">
        <v>9</v>
      </c>
      <c r="C49" s="60">
        <f t="shared" si="13"/>
        <v>0</v>
      </c>
      <c r="D49" s="67"/>
      <c r="E49" s="67"/>
      <c r="F49" s="67"/>
      <c r="G49" s="67"/>
      <c r="H49" s="60">
        <f t="shared" si="14"/>
        <v>0</v>
      </c>
      <c r="I49" s="67"/>
      <c r="J49" s="67"/>
      <c r="K49" s="67"/>
      <c r="L49" s="67"/>
      <c r="M49" s="62">
        <f t="shared" si="19"/>
        <v>0</v>
      </c>
      <c r="N49" s="62">
        <f t="shared" si="19"/>
        <v>0</v>
      </c>
      <c r="O49" s="62">
        <f t="shared" si="19"/>
        <v>0</v>
      </c>
      <c r="P49" s="62">
        <f t="shared" si="19"/>
        <v>0</v>
      </c>
      <c r="Q49" s="62">
        <f t="shared" si="19"/>
        <v>0</v>
      </c>
      <c r="R49" s="60">
        <f t="shared" si="15"/>
        <v>0</v>
      </c>
      <c r="S49" s="67"/>
      <c r="T49" s="67"/>
      <c r="U49" s="67"/>
      <c r="V49" s="67"/>
      <c r="W49" s="60">
        <f t="shared" si="16"/>
        <v>0</v>
      </c>
      <c r="X49" s="67"/>
      <c r="Y49" s="67"/>
      <c r="Z49" s="67"/>
      <c r="AA49" s="67"/>
      <c r="AB49" s="56">
        <f t="shared" si="4"/>
        <v>0</v>
      </c>
      <c r="AC49" s="56">
        <f t="shared" si="4"/>
        <v>0</v>
      </c>
      <c r="AD49" s="56">
        <f t="shared" si="4"/>
        <v>0</v>
      </c>
      <c r="AE49" s="56">
        <f t="shared" si="4"/>
        <v>0</v>
      </c>
      <c r="AF49" s="56">
        <f t="shared" si="4"/>
        <v>0</v>
      </c>
      <c r="AG49" s="60">
        <f t="shared" si="17"/>
        <v>0</v>
      </c>
      <c r="AH49" s="67"/>
      <c r="AI49" s="67"/>
      <c r="AJ49" s="67"/>
      <c r="AK49" s="67"/>
      <c r="AL49" s="60">
        <f t="shared" si="18"/>
        <v>0</v>
      </c>
      <c r="AM49" s="67"/>
      <c r="AN49" s="67"/>
      <c r="AO49" s="67"/>
      <c r="AP49" s="67"/>
      <c r="AQ49" s="62">
        <f t="shared" si="6"/>
        <v>0</v>
      </c>
      <c r="AR49" s="62">
        <f t="shared" si="6"/>
        <v>0</v>
      </c>
      <c r="AS49" s="62">
        <f t="shared" si="6"/>
        <v>0</v>
      </c>
      <c r="AT49" s="62">
        <f t="shared" si="6"/>
        <v>0</v>
      </c>
      <c r="AU49" s="62">
        <f t="shared" si="6"/>
        <v>0</v>
      </c>
      <c r="AW49" s="69"/>
    </row>
    <row r="50" spans="1:49" ht="40.5" hidden="1">
      <c r="A50" s="78" t="s">
        <v>85</v>
      </c>
      <c r="B50" s="73" t="s">
        <v>86</v>
      </c>
      <c r="C50" s="60">
        <f t="shared" si="13"/>
        <v>0</v>
      </c>
      <c r="D50" s="74">
        <f>SUM(D51:D54)</f>
        <v>0</v>
      </c>
      <c r="E50" s="74">
        <f>SUM(E51:E54)</f>
        <v>0</v>
      </c>
      <c r="F50" s="74">
        <f>SUM(F51:F54)</f>
        <v>0</v>
      </c>
      <c r="G50" s="74">
        <f>SUM(G51:G54)</f>
        <v>0</v>
      </c>
      <c r="H50" s="60">
        <f t="shared" si="14"/>
        <v>0</v>
      </c>
      <c r="I50" s="74">
        <f>SUM(I51:I54)</f>
        <v>0</v>
      </c>
      <c r="J50" s="74">
        <f>SUM(J51:J54)</f>
        <v>0</v>
      </c>
      <c r="K50" s="74">
        <f>SUM(K51:K54)</f>
        <v>0</v>
      </c>
      <c r="L50" s="74">
        <f>SUM(L51:L54)</f>
        <v>0</v>
      </c>
      <c r="M50" s="62">
        <f t="shared" si="19"/>
        <v>0</v>
      </c>
      <c r="N50" s="62">
        <f t="shared" si="19"/>
        <v>0</v>
      </c>
      <c r="O50" s="62">
        <f t="shared" si="19"/>
        <v>0</v>
      </c>
      <c r="P50" s="62">
        <f t="shared" si="19"/>
        <v>0</v>
      </c>
      <c r="Q50" s="62">
        <f t="shared" si="19"/>
        <v>0</v>
      </c>
      <c r="R50" s="60">
        <f t="shared" si="15"/>
        <v>0</v>
      </c>
      <c r="S50" s="74">
        <f>SUM(S51:S54)</f>
        <v>0</v>
      </c>
      <c r="T50" s="74">
        <f>SUM(T51:T54)</f>
        <v>0</v>
      </c>
      <c r="U50" s="74">
        <f>SUM(U51:U54)</f>
        <v>0</v>
      </c>
      <c r="V50" s="74">
        <f>SUM(V51:V54)</f>
        <v>0</v>
      </c>
      <c r="W50" s="60">
        <f t="shared" si="16"/>
        <v>0</v>
      </c>
      <c r="X50" s="74">
        <f>SUM(X51:X54)</f>
        <v>0</v>
      </c>
      <c r="Y50" s="74">
        <f>SUM(Y51:Y54)</f>
        <v>0</v>
      </c>
      <c r="Z50" s="74">
        <f>SUM(Z51:Z54)</f>
        <v>0</v>
      </c>
      <c r="AA50" s="74">
        <f>SUM(AA51:AA54)</f>
        <v>0</v>
      </c>
      <c r="AB50" s="56">
        <f t="shared" si="4"/>
        <v>0</v>
      </c>
      <c r="AC50" s="56">
        <f t="shared" si="4"/>
        <v>0</v>
      </c>
      <c r="AD50" s="56">
        <f t="shared" si="4"/>
        <v>0</v>
      </c>
      <c r="AE50" s="56">
        <f t="shared" si="4"/>
        <v>0</v>
      </c>
      <c r="AF50" s="56">
        <f t="shared" si="4"/>
        <v>0</v>
      </c>
      <c r="AG50" s="60">
        <f t="shared" si="17"/>
        <v>0</v>
      </c>
      <c r="AH50" s="74">
        <f>SUM(AH51:AH54)</f>
        <v>0</v>
      </c>
      <c r="AI50" s="74">
        <f>SUM(AI51:AI54)</f>
        <v>0</v>
      </c>
      <c r="AJ50" s="74">
        <f>SUM(AJ51:AJ54)</f>
        <v>0</v>
      </c>
      <c r="AK50" s="74">
        <f>SUM(AK51:AK54)</f>
        <v>0</v>
      </c>
      <c r="AL50" s="60">
        <f t="shared" si="18"/>
        <v>0</v>
      </c>
      <c r="AM50" s="74">
        <f>SUM(AM51:AM54)</f>
        <v>0</v>
      </c>
      <c r="AN50" s="74">
        <f>SUM(AN51:AN54)</f>
        <v>0</v>
      </c>
      <c r="AO50" s="74">
        <f>SUM(AO51:AO54)</f>
        <v>0</v>
      </c>
      <c r="AP50" s="74">
        <f>SUM(AP51:AP54)</f>
        <v>0</v>
      </c>
      <c r="AQ50" s="62">
        <f t="shared" si="6"/>
        <v>0</v>
      </c>
      <c r="AR50" s="62">
        <f t="shared" si="6"/>
        <v>0</v>
      </c>
      <c r="AS50" s="62">
        <f t="shared" si="6"/>
        <v>0</v>
      </c>
      <c r="AT50" s="62">
        <f t="shared" si="6"/>
        <v>0</v>
      </c>
      <c r="AU50" s="62">
        <f t="shared" si="6"/>
        <v>0</v>
      </c>
      <c r="AW50" s="69"/>
    </row>
    <row r="51" spans="1:49" ht="20.25" hidden="1">
      <c r="A51" s="78"/>
      <c r="B51" s="79" t="s">
        <v>6</v>
      </c>
      <c r="C51" s="60">
        <f t="shared" si="13"/>
        <v>0</v>
      </c>
      <c r="D51" s="67"/>
      <c r="E51" s="67"/>
      <c r="F51" s="67"/>
      <c r="G51" s="67"/>
      <c r="H51" s="60">
        <f t="shared" si="14"/>
        <v>0</v>
      </c>
      <c r="I51" s="67"/>
      <c r="J51" s="67"/>
      <c r="K51" s="67"/>
      <c r="L51" s="67"/>
      <c r="M51" s="62">
        <f t="shared" si="19"/>
        <v>0</v>
      </c>
      <c r="N51" s="62">
        <f t="shared" si="19"/>
        <v>0</v>
      </c>
      <c r="O51" s="62">
        <f t="shared" si="19"/>
        <v>0</v>
      </c>
      <c r="P51" s="62">
        <f t="shared" si="19"/>
        <v>0</v>
      </c>
      <c r="Q51" s="62">
        <f t="shared" si="19"/>
        <v>0</v>
      </c>
      <c r="R51" s="60">
        <f t="shared" si="15"/>
        <v>0</v>
      </c>
      <c r="S51" s="67"/>
      <c r="T51" s="67"/>
      <c r="U51" s="67"/>
      <c r="V51" s="67"/>
      <c r="W51" s="60">
        <f t="shared" si="16"/>
        <v>0</v>
      </c>
      <c r="X51" s="67"/>
      <c r="Y51" s="67"/>
      <c r="Z51" s="67"/>
      <c r="AA51" s="67"/>
      <c r="AB51" s="56">
        <f t="shared" si="4"/>
        <v>0</v>
      </c>
      <c r="AC51" s="56">
        <f t="shared" si="4"/>
        <v>0</v>
      </c>
      <c r="AD51" s="56">
        <f t="shared" si="4"/>
        <v>0</v>
      </c>
      <c r="AE51" s="56">
        <f t="shared" si="4"/>
        <v>0</v>
      </c>
      <c r="AF51" s="56">
        <f t="shared" si="4"/>
        <v>0</v>
      </c>
      <c r="AG51" s="60">
        <f t="shared" si="17"/>
        <v>0</v>
      </c>
      <c r="AH51" s="67"/>
      <c r="AI51" s="67"/>
      <c r="AJ51" s="67"/>
      <c r="AK51" s="67"/>
      <c r="AL51" s="60">
        <f t="shared" si="18"/>
        <v>0</v>
      </c>
      <c r="AM51" s="67"/>
      <c r="AN51" s="67"/>
      <c r="AO51" s="67"/>
      <c r="AP51" s="67"/>
      <c r="AQ51" s="62">
        <f t="shared" si="6"/>
        <v>0</v>
      </c>
      <c r="AR51" s="62">
        <f t="shared" si="6"/>
        <v>0</v>
      </c>
      <c r="AS51" s="62">
        <f t="shared" si="6"/>
        <v>0</v>
      </c>
      <c r="AT51" s="62">
        <f t="shared" si="6"/>
        <v>0</v>
      </c>
      <c r="AU51" s="62">
        <f t="shared" si="6"/>
        <v>0</v>
      </c>
      <c r="AW51" s="69"/>
    </row>
    <row r="52" spans="1:49" ht="20.25" hidden="1">
      <c r="A52" s="78"/>
      <c r="B52" s="79" t="s">
        <v>7</v>
      </c>
      <c r="C52" s="60">
        <f t="shared" si="13"/>
        <v>0</v>
      </c>
      <c r="D52" s="67"/>
      <c r="E52" s="67"/>
      <c r="F52" s="67"/>
      <c r="G52" s="67"/>
      <c r="H52" s="60">
        <f t="shared" si="14"/>
        <v>0</v>
      </c>
      <c r="I52" s="67"/>
      <c r="J52" s="67"/>
      <c r="K52" s="67"/>
      <c r="L52" s="67"/>
      <c r="M52" s="62">
        <f t="shared" si="19"/>
        <v>0</v>
      </c>
      <c r="N52" s="62">
        <f t="shared" si="19"/>
        <v>0</v>
      </c>
      <c r="O52" s="62">
        <f t="shared" si="19"/>
        <v>0</v>
      </c>
      <c r="P52" s="62">
        <f t="shared" si="19"/>
        <v>0</v>
      </c>
      <c r="Q52" s="62">
        <f t="shared" si="19"/>
        <v>0</v>
      </c>
      <c r="R52" s="60">
        <f t="shared" si="15"/>
        <v>0</v>
      </c>
      <c r="S52" s="67"/>
      <c r="T52" s="67"/>
      <c r="U52" s="67"/>
      <c r="V52" s="67"/>
      <c r="W52" s="60">
        <f t="shared" si="16"/>
        <v>0</v>
      </c>
      <c r="X52" s="67"/>
      <c r="Y52" s="67"/>
      <c r="Z52" s="67"/>
      <c r="AA52" s="67"/>
      <c r="AB52" s="56">
        <f t="shared" si="4"/>
        <v>0</v>
      </c>
      <c r="AC52" s="56">
        <f t="shared" si="4"/>
        <v>0</v>
      </c>
      <c r="AD52" s="56">
        <f t="shared" si="4"/>
        <v>0</v>
      </c>
      <c r="AE52" s="56">
        <f t="shared" si="4"/>
        <v>0</v>
      </c>
      <c r="AF52" s="56">
        <f t="shared" si="4"/>
        <v>0</v>
      </c>
      <c r="AG52" s="60">
        <f t="shared" si="17"/>
        <v>0</v>
      </c>
      <c r="AH52" s="67"/>
      <c r="AI52" s="67"/>
      <c r="AJ52" s="67"/>
      <c r="AK52" s="67"/>
      <c r="AL52" s="60">
        <f t="shared" si="18"/>
        <v>0</v>
      </c>
      <c r="AM52" s="67"/>
      <c r="AN52" s="67"/>
      <c r="AO52" s="67"/>
      <c r="AP52" s="67"/>
      <c r="AQ52" s="62">
        <f t="shared" si="6"/>
        <v>0</v>
      </c>
      <c r="AR52" s="62">
        <f t="shared" si="6"/>
        <v>0</v>
      </c>
      <c r="AS52" s="62">
        <f t="shared" si="6"/>
        <v>0</v>
      </c>
      <c r="AT52" s="62">
        <f t="shared" si="6"/>
        <v>0</v>
      </c>
      <c r="AU52" s="62">
        <f t="shared" si="6"/>
        <v>0</v>
      </c>
      <c r="AW52" s="69"/>
    </row>
    <row r="53" spans="1:49" ht="20.25" hidden="1">
      <c r="A53" s="78"/>
      <c r="B53" s="79" t="s">
        <v>60</v>
      </c>
      <c r="C53" s="60">
        <f t="shared" si="13"/>
        <v>0</v>
      </c>
      <c r="D53" s="67"/>
      <c r="E53" s="67"/>
      <c r="F53" s="67"/>
      <c r="G53" s="67"/>
      <c r="H53" s="60">
        <f t="shared" si="14"/>
        <v>0</v>
      </c>
      <c r="I53" s="67"/>
      <c r="J53" s="67"/>
      <c r="K53" s="67"/>
      <c r="L53" s="67"/>
      <c r="M53" s="62">
        <f t="shared" si="19"/>
        <v>0</v>
      </c>
      <c r="N53" s="62">
        <f t="shared" si="19"/>
        <v>0</v>
      </c>
      <c r="O53" s="62">
        <f t="shared" si="19"/>
        <v>0</v>
      </c>
      <c r="P53" s="62">
        <f t="shared" si="19"/>
        <v>0</v>
      </c>
      <c r="Q53" s="62">
        <f t="shared" si="19"/>
        <v>0</v>
      </c>
      <c r="R53" s="60">
        <f t="shared" si="15"/>
        <v>0</v>
      </c>
      <c r="S53" s="67"/>
      <c r="T53" s="67"/>
      <c r="U53" s="67"/>
      <c r="V53" s="67"/>
      <c r="W53" s="60">
        <f t="shared" si="16"/>
        <v>0</v>
      </c>
      <c r="X53" s="67"/>
      <c r="Y53" s="67"/>
      <c r="Z53" s="67"/>
      <c r="AA53" s="67"/>
      <c r="AB53" s="56">
        <f t="shared" si="4"/>
        <v>0</v>
      </c>
      <c r="AC53" s="56">
        <f t="shared" si="4"/>
        <v>0</v>
      </c>
      <c r="AD53" s="56">
        <f t="shared" si="4"/>
        <v>0</v>
      </c>
      <c r="AE53" s="56">
        <f t="shared" si="4"/>
        <v>0</v>
      </c>
      <c r="AF53" s="56">
        <f t="shared" si="4"/>
        <v>0</v>
      </c>
      <c r="AG53" s="60">
        <f t="shared" si="17"/>
        <v>0</v>
      </c>
      <c r="AH53" s="67"/>
      <c r="AI53" s="67"/>
      <c r="AJ53" s="67"/>
      <c r="AK53" s="67"/>
      <c r="AL53" s="60">
        <f t="shared" si="18"/>
        <v>0</v>
      </c>
      <c r="AM53" s="67"/>
      <c r="AN53" s="67"/>
      <c r="AO53" s="67"/>
      <c r="AP53" s="67"/>
      <c r="AQ53" s="62">
        <f t="shared" si="6"/>
        <v>0</v>
      </c>
      <c r="AR53" s="62">
        <f t="shared" si="6"/>
        <v>0</v>
      </c>
      <c r="AS53" s="62">
        <f t="shared" si="6"/>
        <v>0</v>
      </c>
      <c r="AT53" s="62">
        <f t="shared" si="6"/>
        <v>0</v>
      </c>
      <c r="AU53" s="62">
        <f t="shared" si="6"/>
        <v>0</v>
      </c>
      <c r="AW53" s="69"/>
    </row>
    <row r="54" spans="1:49" ht="20.25" hidden="1">
      <c r="A54" s="78"/>
      <c r="B54" s="79" t="s">
        <v>9</v>
      </c>
      <c r="C54" s="60">
        <f t="shared" si="13"/>
        <v>0</v>
      </c>
      <c r="D54" s="67"/>
      <c r="E54" s="67"/>
      <c r="F54" s="67"/>
      <c r="G54" s="67"/>
      <c r="H54" s="60">
        <f t="shared" si="14"/>
        <v>0</v>
      </c>
      <c r="I54" s="67"/>
      <c r="J54" s="67"/>
      <c r="K54" s="67"/>
      <c r="L54" s="67"/>
      <c r="M54" s="62">
        <f t="shared" si="19"/>
        <v>0</v>
      </c>
      <c r="N54" s="62">
        <f t="shared" si="19"/>
        <v>0</v>
      </c>
      <c r="O54" s="62">
        <f t="shared" si="19"/>
        <v>0</v>
      </c>
      <c r="P54" s="62">
        <f t="shared" si="19"/>
        <v>0</v>
      </c>
      <c r="Q54" s="62">
        <f t="shared" si="19"/>
        <v>0</v>
      </c>
      <c r="R54" s="60">
        <f t="shared" si="15"/>
        <v>0</v>
      </c>
      <c r="S54" s="67"/>
      <c r="T54" s="67"/>
      <c r="U54" s="67"/>
      <c r="V54" s="67"/>
      <c r="W54" s="60">
        <f t="shared" si="16"/>
        <v>0</v>
      </c>
      <c r="X54" s="67"/>
      <c r="Y54" s="67"/>
      <c r="Z54" s="67"/>
      <c r="AA54" s="67"/>
      <c r="AB54" s="56">
        <f t="shared" si="4"/>
        <v>0</v>
      </c>
      <c r="AC54" s="56">
        <f t="shared" si="4"/>
        <v>0</v>
      </c>
      <c r="AD54" s="56">
        <f t="shared" si="4"/>
        <v>0</v>
      </c>
      <c r="AE54" s="56">
        <f t="shared" si="4"/>
        <v>0</v>
      </c>
      <c r="AF54" s="56">
        <f t="shared" si="4"/>
        <v>0</v>
      </c>
      <c r="AG54" s="60">
        <f t="shared" si="17"/>
        <v>0</v>
      </c>
      <c r="AH54" s="67"/>
      <c r="AI54" s="67"/>
      <c r="AJ54" s="67"/>
      <c r="AK54" s="67"/>
      <c r="AL54" s="60">
        <f t="shared" si="18"/>
        <v>0</v>
      </c>
      <c r="AM54" s="67"/>
      <c r="AN54" s="67"/>
      <c r="AO54" s="67"/>
      <c r="AP54" s="67"/>
      <c r="AQ54" s="62">
        <f t="shared" si="6"/>
        <v>0</v>
      </c>
      <c r="AR54" s="62">
        <f t="shared" si="6"/>
        <v>0</v>
      </c>
      <c r="AS54" s="62">
        <f t="shared" si="6"/>
        <v>0</v>
      </c>
      <c r="AT54" s="62">
        <f t="shared" si="6"/>
        <v>0</v>
      </c>
      <c r="AU54" s="62">
        <f t="shared" si="6"/>
        <v>0</v>
      </c>
      <c r="AW54" s="69"/>
    </row>
    <row r="55" spans="1:49" ht="20.25">
      <c r="A55" s="78" t="s">
        <v>87</v>
      </c>
      <c r="B55" s="73" t="s">
        <v>88</v>
      </c>
      <c r="C55" s="75">
        <f t="shared" si="13"/>
        <v>29</v>
      </c>
      <c r="D55" s="74">
        <f>SUM(D56:D59)</f>
        <v>0</v>
      </c>
      <c r="E55" s="74">
        <f>SUM(E56:E59)</f>
        <v>0</v>
      </c>
      <c r="F55" s="74">
        <f>SUM(F56:F59)</f>
        <v>29</v>
      </c>
      <c r="G55" s="74">
        <f>SUM(G56:G59)</f>
        <v>0</v>
      </c>
      <c r="H55" s="75">
        <f t="shared" si="14"/>
        <v>4.7</v>
      </c>
      <c r="I55" s="74">
        <f>SUM(I56:I59)</f>
        <v>0</v>
      </c>
      <c r="J55" s="74">
        <f>SUM(J56:J59)</f>
        <v>0</v>
      </c>
      <c r="K55" s="74">
        <f>SUM(K56:K59)</f>
        <v>4.7</v>
      </c>
      <c r="L55" s="74">
        <f>SUM(L56:L59)</f>
        <v>0</v>
      </c>
      <c r="M55" s="62">
        <f t="shared" si="19"/>
        <v>6170.212765957446</v>
      </c>
      <c r="N55" s="62">
        <f t="shared" si="19"/>
        <v>0</v>
      </c>
      <c r="O55" s="62">
        <f t="shared" si="19"/>
        <v>0</v>
      </c>
      <c r="P55" s="62">
        <f t="shared" si="19"/>
        <v>6170.212765957446</v>
      </c>
      <c r="Q55" s="62">
        <f t="shared" si="19"/>
        <v>0</v>
      </c>
      <c r="R55" s="60">
        <f t="shared" si="15"/>
        <v>14.26006</v>
      </c>
      <c r="S55" s="74">
        <f>SUM(S56:S59)</f>
        <v>0</v>
      </c>
      <c r="T55" s="74">
        <f>SUM(T56:T59)</f>
        <v>0</v>
      </c>
      <c r="U55" s="74">
        <f>SUM(U56:U59)</f>
        <v>14.26006</v>
      </c>
      <c r="V55" s="74">
        <f>SUM(V56:V59)</f>
        <v>0</v>
      </c>
      <c r="W55" s="60">
        <f t="shared" si="16"/>
        <v>4.7</v>
      </c>
      <c r="X55" s="74">
        <f>SUM(X56:X59)</f>
        <v>0</v>
      </c>
      <c r="Y55" s="74">
        <f>SUM(Y56:Y59)</f>
        <v>0</v>
      </c>
      <c r="Z55" s="74">
        <f>SUM(Z56:Z59)</f>
        <v>4.7</v>
      </c>
      <c r="AA55" s="74">
        <f>SUM(AA56:AA59)</f>
        <v>0</v>
      </c>
      <c r="AB55" s="56">
        <f t="shared" si="4"/>
        <v>3034.055319148936</v>
      </c>
      <c r="AC55" s="56">
        <f t="shared" si="4"/>
        <v>0</v>
      </c>
      <c r="AD55" s="56">
        <f t="shared" si="4"/>
        <v>0</v>
      </c>
      <c r="AE55" s="56">
        <f t="shared" si="4"/>
        <v>3034.055319148936</v>
      </c>
      <c r="AF55" s="56">
        <f t="shared" si="4"/>
        <v>0</v>
      </c>
      <c r="AG55" s="60">
        <f t="shared" si="17"/>
        <v>14.73994</v>
      </c>
      <c r="AH55" s="74">
        <f>SUM(AH56:AH59)</f>
        <v>0</v>
      </c>
      <c r="AI55" s="74">
        <f>SUM(AI56:AI59)</f>
        <v>0</v>
      </c>
      <c r="AJ55" s="74">
        <f>SUM(AJ56:AJ59)</f>
        <v>14.73994</v>
      </c>
      <c r="AK55" s="74">
        <f>SUM(AK56:AK59)</f>
        <v>0</v>
      </c>
      <c r="AL55" s="60">
        <f t="shared" si="18"/>
        <v>4.7</v>
      </c>
      <c r="AM55" s="74">
        <f>SUM(AM56:AM59)</f>
        <v>0</v>
      </c>
      <c r="AN55" s="74">
        <f>SUM(AN56:AN59)</f>
        <v>0</v>
      </c>
      <c r="AO55" s="74">
        <f>SUM(AO56:AO59)</f>
        <v>4.7</v>
      </c>
      <c r="AP55" s="74">
        <f>SUM(AP56:AP59)</f>
        <v>0</v>
      </c>
      <c r="AQ55" s="56">
        <f t="shared" si="6"/>
        <v>3136.1574468085105</v>
      </c>
      <c r="AR55" s="62">
        <f t="shared" si="6"/>
        <v>0</v>
      </c>
      <c r="AS55" s="62">
        <f t="shared" si="6"/>
        <v>0</v>
      </c>
      <c r="AT55" s="62">
        <f t="shared" si="6"/>
        <v>3136.1574468085105</v>
      </c>
      <c r="AU55" s="62">
        <f t="shared" si="6"/>
        <v>0</v>
      </c>
      <c r="AW55" s="69"/>
    </row>
    <row r="56" spans="1:49" ht="20.25">
      <c r="A56" s="78"/>
      <c r="B56" s="79" t="s">
        <v>6</v>
      </c>
      <c r="C56" s="60">
        <f t="shared" si="13"/>
        <v>0</v>
      </c>
      <c r="D56" s="67"/>
      <c r="E56" s="67"/>
      <c r="F56" s="67"/>
      <c r="G56" s="67"/>
      <c r="H56" s="60">
        <f t="shared" si="14"/>
        <v>0</v>
      </c>
      <c r="I56" s="67"/>
      <c r="J56" s="67"/>
      <c r="K56" s="67"/>
      <c r="L56" s="67"/>
      <c r="M56" s="62">
        <f t="shared" si="19"/>
        <v>0</v>
      </c>
      <c r="N56" s="62">
        <f t="shared" si="19"/>
        <v>0</v>
      </c>
      <c r="O56" s="62">
        <f t="shared" si="19"/>
        <v>0</v>
      </c>
      <c r="P56" s="62">
        <f t="shared" si="19"/>
        <v>0</v>
      </c>
      <c r="Q56" s="62">
        <f t="shared" si="19"/>
        <v>0</v>
      </c>
      <c r="R56" s="60">
        <f t="shared" si="15"/>
        <v>0</v>
      </c>
      <c r="S56" s="67">
        <f>D56/2</f>
        <v>0</v>
      </c>
      <c r="T56" s="67"/>
      <c r="U56" s="67"/>
      <c r="V56" s="67"/>
      <c r="W56" s="60">
        <f t="shared" si="16"/>
        <v>0</v>
      </c>
      <c r="X56" s="67">
        <f>I56</f>
        <v>0</v>
      </c>
      <c r="Y56" s="67"/>
      <c r="Z56" s="67"/>
      <c r="AA56" s="67"/>
      <c r="AB56" s="56">
        <f t="shared" si="4"/>
        <v>0</v>
      </c>
      <c r="AC56" s="56">
        <f t="shared" si="4"/>
        <v>0</v>
      </c>
      <c r="AD56" s="56">
        <f t="shared" si="4"/>
        <v>0</v>
      </c>
      <c r="AE56" s="56">
        <f t="shared" si="4"/>
        <v>0</v>
      </c>
      <c r="AF56" s="56">
        <f t="shared" si="4"/>
        <v>0</v>
      </c>
      <c r="AG56" s="60">
        <f t="shared" si="17"/>
        <v>0</v>
      </c>
      <c r="AH56" s="67">
        <f>D56-S56</f>
        <v>0</v>
      </c>
      <c r="AI56" s="67"/>
      <c r="AJ56" s="67"/>
      <c r="AK56" s="67"/>
      <c r="AL56" s="60">
        <f t="shared" si="18"/>
        <v>0</v>
      </c>
      <c r="AM56" s="67">
        <f>I56</f>
        <v>0</v>
      </c>
      <c r="AN56" s="67"/>
      <c r="AO56" s="67"/>
      <c r="AP56" s="67"/>
      <c r="AQ56" s="56">
        <f t="shared" si="6"/>
        <v>0</v>
      </c>
      <c r="AR56" s="62">
        <f t="shared" si="6"/>
        <v>0</v>
      </c>
      <c r="AS56" s="62">
        <f t="shared" si="6"/>
        <v>0</v>
      </c>
      <c r="AT56" s="62">
        <f t="shared" si="6"/>
        <v>0</v>
      </c>
      <c r="AU56" s="62">
        <f t="shared" si="6"/>
        <v>0</v>
      </c>
      <c r="AW56" s="69"/>
    </row>
    <row r="57" spans="1:49" ht="20.25">
      <c r="A57" s="78"/>
      <c r="B57" s="79" t="s">
        <v>7</v>
      </c>
      <c r="C57" s="60">
        <f t="shared" si="13"/>
        <v>0</v>
      </c>
      <c r="D57" s="67"/>
      <c r="E57" s="67"/>
      <c r="F57" s="67"/>
      <c r="G57" s="67"/>
      <c r="H57" s="60">
        <f t="shared" si="14"/>
        <v>0</v>
      </c>
      <c r="I57" s="67"/>
      <c r="J57" s="67"/>
      <c r="K57" s="67"/>
      <c r="L57" s="67"/>
      <c r="M57" s="62">
        <f t="shared" si="19"/>
        <v>0</v>
      </c>
      <c r="N57" s="62">
        <f t="shared" si="19"/>
        <v>0</v>
      </c>
      <c r="O57" s="62">
        <f t="shared" si="19"/>
        <v>0</v>
      </c>
      <c r="P57" s="62">
        <f t="shared" si="19"/>
        <v>0</v>
      </c>
      <c r="Q57" s="62">
        <f t="shared" si="19"/>
        <v>0</v>
      </c>
      <c r="R57" s="60">
        <f t="shared" si="15"/>
        <v>0</v>
      </c>
      <c r="S57" s="67"/>
      <c r="T57" s="67"/>
      <c r="U57" s="67"/>
      <c r="V57" s="67"/>
      <c r="W57" s="60">
        <f t="shared" si="16"/>
        <v>0</v>
      </c>
      <c r="X57" s="67"/>
      <c r="Y57" s="67"/>
      <c r="Z57" s="67"/>
      <c r="AA57" s="67"/>
      <c r="AB57" s="56">
        <f t="shared" si="4"/>
        <v>0</v>
      </c>
      <c r="AC57" s="56">
        <f t="shared" si="4"/>
        <v>0</v>
      </c>
      <c r="AD57" s="56">
        <f t="shared" si="4"/>
        <v>0</v>
      </c>
      <c r="AE57" s="56">
        <f t="shared" si="4"/>
        <v>0</v>
      </c>
      <c r="AF57" s="56">
        <f t="shared" si="4"/>
        <v>0</v>
      </c>
      <c r="AG57" s="60">
        <f t="shared" si="17"/>
        <v>0</v>
      </c>
      <c r="AH57" s="67"/>
      <c r="AI57" s="67"/>
      <c r="AJ57" s="67"/>
      <c r="AK57" s="67"/>
      <c r="AL57" s="60">
        <f t="shared" si="18"/>
        <v>0</v>
      </c>
      <c r="AM57" s="67"/>
      <c r="AN57" s="67"/>
      <c r="AO57" s="67"/>
      <c r="AP57" s="67"/>
      <c r="AQ57" s="56">
        <f t="shared" si="6"/>
        <v>0</v>
      </c>
      <c r="AR57" s="62">
        <f t="shared" si="6"/>
        <v>0</v>
      </c>
      <c r="AS57" s="62">
        <f t="shared" si="6"/>
        <v>0</v>
      </c>
      <c r="AT57" s="62">
        <f t="shared" si="6"/>
        <v>0</v>
      </c>
      <c r="AU57" s="62">
        <f t="shared" si="6"/>
        <v>0</v>
      </c>
      <c r="AW57" s="69"/>
    </row>
    <row r="58" spans="1:49" ht="20.25">
      <c r="A58" s="78"/>
      <c r="B58" s="79" t="s">
        <v>60</v>
      </c>
      <c r="C58" s="60">
        <f t="shared" si="13"/>
        <v>29</v>
      </c>
      <c r="D58" s="67"/>
      <c r="E58" s="67"/>
      <c r="F58" s="67">
        <f>U58+AJ58</f>
        <v>29</v>
      </c>
      <c r="G58" s="67"/>
      <c r="H58" s="60">
        <f t="shared" si="14"/>
        <v>4.7</v>
      </c>
      <c r="I58" s="67"/>
      <c r="J58" s="67"/>
      <c r="K58" s="67">
        <f>(Z58+AO58)/2</f>
        <v>4.7</v>
      </c>
      <c r="L58" s="67"/>
      <c r="M58" s="62">
        <f t="shared" si="19"/>
        <v>6170.212765957446</v>
      </c>
      <c r="N58" s="62">
        <f t="shared" si="19"/>
        <v>0</v>
      </c>
      <c r="O58" s="62">
        <f t="shared" si="19"/>
        <v>0</v>
      </c>
      <c r="P58" s="62">
        <f t="shared" si="19"/>
        <v>6170.212765957446</v>
      </c>
      <c r="Q58" s="62">
        <f t="shared" si="19"/>
        <v>0</v>
      </c>
      <c r="R58" s="60">
        <f t="shared" si="15"/>
        <v>14.26006</v>
      </c>
      <c r="S58" s="67"/>
      <c r="T58" s="67"/>
      <c r="U58" s="80">
        <f>'[1]Азот'!U111</f>
        <v>14.26006</v>
      </c>
      <c r="V58" s="67"/>
      <c r="W58" s="60">
        <f t="shared" si="16"/>
        <v>4.7</v>
      </c>
      <c r="X58" s="67"/>
      <c r="Y58" s="67"/>
      <c r="Z58" s="80">
        <f>'[1]Азот'!Z111</f>
        <v>4.7</v>
      </c>
      <c r="AA58" s="67"/>
      <c r="AB58" s="56">
        <f t="shared" si="4"/>
        <v>3034.055319148936</v>
      </c>
      <c r="AC58" s="56">
        <f t="shared" si="4"/>
        <v>0</v>
      </c>
      <c r="AD58" s="56">
        <f t="shared" si="4"/>
        <v>0</v>
      </c>
      <c r="AE58" s="56">
        <f t="shared" si="4"/>
        <v>3034.055319148936</v>
      </c>
      <c r="AF58" s="56">
        <f t="shared" si="4"/>
        <v>0</v>
      </c>
      <c r="AG58" s="60">
        <f t="shared" si="17"/>
        <v>14.73994</v>
      </c>
      <c r="AH58" s="67"/>
      <c r="AI58" s="67"/>
      <c r="AJ58" s="80">
        <f>'[1]Азот'!AJ111</f>
        <v>14.73994</v>
      </c>
      <c r="AK58" s="67"/>
      <c r="AL58" s="60">
        <f t="shared" si="18"/>
        <v>4.7</v>
      </c>
      <c r="AM58" s="67"/>
      <c r="AN58" s="67"/>
      <c r="AO58" s="80">
        <f>'[1]Азот'!AO111</f>
        <v>4.7</v>
      </c>
      <c r="AP58" s="67"/>
      <c r="AQ58" s="56">
        <f t="shared" si="6"/>
        <v>3136.1574468085105</v>
      </c>
      <c r="AR58" s="62">
        <f t="shared" si="6"/>
        <v>0</v>
      </c>
      <c r="AS58" s="62">
        <f t="shared" si="6"/>
        <v>0</v>
      </c>
      <c r="AT58" s="62">
        <f t="shared" si="6"/>
        <v>3136.1574468085105</v>
      </c>
      <c r="AU58" s="62">
        <f t="shared" si="6"/>
        <v>0</v>
      </c>
      <c r="AW58" s="69"/>
    </row>
    <row r="59" spans="1:49" ht="20.25">
      <c r="A59" s="78"/>
      <c r="B59" s="79" t="s">
        <v>9</v>
      </c>
      <c r="C59" s="60">
        <f t="shared" si="13"/>
        <v>0</v>
      </c>
      <c r="D59" s="67"/>
      <c r="E59" s="67"/>
      <c r="F59" s="67"/>
      <c r="G59" s="67"/>
      <c r="H59" s="60">
        <f t="shared" si="14"/>
        <v>0</v>
      </c>
      <c r="I59" s="67"/>
      <c r="J59" s="67"/>
      <c r="K59" s="67"/>
      <c r="L59" s="67"/>
      <c r="M59" s="62">
        <f t="shared" si="19"/>
        <v>0</v>
      </c>
      <c r="N59" s="62">
        <f t="shared" si="19"/>
        <v>0</v>
      </c>
      <c r="O59" s="62">
        <f t="shared" si="19"/>
        <v>0</v>
      </c>
      <c r="P59" s="62">
        <f t="shared" si="19"/>
        <v>0</v>
      </c>
      <c r="Q59" s="62">
        <f t="shared" si="19"/>
        <v>0</v>
      </c>
      <c r="R59" s="60">
        <f t="shared" si="15"/>
        <v>0</v>
      </c>
      <c r="S59" s="67"/>
      <c r="T59" s="67"/>
      <c r="U59" s="67"/>
      <c r="V59" s="67"/>
      <c r="W59" s="60">
        <f t="shared" si="16"/>
        <v>0</v>
      </c>
      <c r="X59" s="67"/>
      <c r="Y59" s="67"/>
      <c r="Z59" s="67"/>
      <c r="AA59" s="67"/>
      <c r="AB59" s="56">
        <f aca="true" t="shared" si="20" ref="AB59:AF62">IF(R59&gt;0,IF(W59&gt;0,R59/W59*1000,0),0)</f>
        <v>0</v>
      </c>
      <c r="AC59" s="56">
        <f t="shared" si="20"/>
        <v>0</v>
      </c>
      <c r="AD59" s="56">
        <f t="shared" si="20"/>
        <v>0</v>
      </c>
      <c r="AE59" s="56">
        <f t="shared" si="20"/>
        <v>0</v>
      </c>
      <c r="AF59" s="56">
        <f t="shared" si="20"/>
        <v>0</v>
      </c>
      <c r="AG59" s="60">
        <f t="shared" si="17"/>
        <v>0</v>
      </c>
      <c r="AH59" s="67"/>
      <c r="AI59" s="67"/>
      <c r="AJ59" s="67"/>
      <c r="AK59" s="67"/>
      <c r="AL59" s="60">
        <f t="shared" si="18"/>
        <v>0</v>
      </c>
      <c r="AM59" s="67"/>
      <c r="AN59" s="67"/>
      <c r="AO59" s="67"/>
      <c r="AP59" s="67"/>
      <c r="AQ59" s="56">
        <f aca="true" t="shared" si="21" ref="AQ59:AU62">IF(AG59&gt;0,IF(AL59&gt;0,AG59/AL59*1000,0),0)</f>
        <v>0</v>
      </c>
      <c r="AR59" s="62">
        <f t="shared" si="21"/>
        <v>0</v>
      </c>
      <c r="AS59" s="62">
        <f t="shared" si="21"/>
        <v>0</v>
      </c>
      <c r="AT59" s="62">
        <f t="shared" si="21"/>
        <v>0</v>
      </c>
      <c r="AU59" s="62">
        <f t="shared" si="21"/>
        <v>0</v>
      </c>
      <c r="AW59" s="69"/>
    </row>
    <row r="60" spans="1:256" ht="20.25">
      <c r="A60" s="53" t="s">
        <v>89</v>
      </c>
      <c r="B60" s="81" t="s">
        <v>90</v>
      </c>
      <c r="C60" s="55">
        <f>SUM(D60:G60)</f>
        <v>25.5901</v>
      </c>
      <c r="D60" s="82">
        <f>SUM(D61:D62)</f>
        <v>0</v>
      </c>
      <c r="E60" s="82">
        <f>SUM(E61:E62)</f>
        <v>0</v>
      </c>
      <c r="F60" s="82">
        <f>SUM(F61:F62)</f>
        <v>9.420675376025896</v>
      </c>
      <c r="G60" s="82">
        <f>SUM(G61:G62)</f>
        <v>16.169424623974102</v>
      </c>
      <c r="H60" s="55">
        <f>SUM(I60:L60)</f>
        <v>3.78945</v>
      </c>
      <c r="I60" s="82">
        <f>SUM(I61:I62)</f>
        <v>0</v>
      </c>
      <c r="J60" s="82">
        <f>SUM(J61:J62)</f>
        <v>0</v>
      </c>
      <c r="K60" s="82">
        <f>SUM(K61:K62)</f>
        <v>1.3770774765923015</v>
      </c>
      <c r="L60" s="82">
        <f>SUM(L61:L62)</f>
        <v>2.4123725234076985</v>
      </c>
      <c r="M60" s="62">
        <f t="shared" si="19"/>
        <v>6752.985261713441</v>
      </c>
      <c r="N60" s="62">
        <f t="shared" si="19"/>
        <v>0</v>
      </c>
      <c r="O60" s="62">
        <f t="shared" si="19"/>
        <v>0</v>
      </c>
      <c r="P60" s="62">
        <f t="shared" si="19"/>
        <v>6841.06416389743</v>
      </c>
      <c r="Q60" s="62">
        <f t="shared" si="19"/>
        <v>6702.7063470003795</v>
      </c>
      <c r="R60" s="55">
        <f>SUM(S60:V60)</f>
        <v>12.8017</v>
      </c>
      <c r="S60" s="82">
        <f>SUM(S61:S62)</f>
        <v>0</v>
      </c>
      <c r="T60" s="82">
        <f>SUM(T61:T62)</f>
        <v>0</v>
      </c>
      <c r="U60" s="82">
        <f>SUM(U61:U62)</f>
        <v>4.647081076522948</v>
      </c>
      <c r="V60" s="82">
        <f>SUM(V61:V62)</f>
        <v>8.154618923477052</v>
      </c>
      <c r="W60" s="55">
        <f>SUM(X60:AA60)</f>
        <v>3.7914</v>
      </c>
      <c r="X60" s="82">
        <f>SUM(X61:X62)</f>
        <v>0</v>
      </c>
      <c r="Y60" s="82">
        <f>SUM(Y61:Y62)</f>
        <v>0</v>
      </c>
      <c r="Z60" s="82">
        <f>SUM(Z61:Z62)</f>
        <v>1.3356929372326904</v>
      </c>
      <c r="AA60" s="82">
        <f>SUM(AA61:AA62)</f>
        <v>2.4557070627673094</v>
      </c>
      <c r="AB60" s="56">
        <f t="shared" si="20"/>
        <v>3376.509996307433</v>
      </c>
      <c r="AC60" s="56">
        <f t="shared" si="20"/>
        <v>0</v>
      </c>
      <c r="AD60" s="56">
        <f t="shared" si="20"/>
        <v>0</v>
      </c>
      <c r="AE60" s="56">
        <f t="shared" si="20"/>
        <v>3479.1537388457286</v>
      </c>
      <c r="AF60" s="56">
        <f t="shared" si="20"/>
        <v>3320.680649217053</v>
      </c>
      <c r="AG60" s="55">
        <f>SUM(AH60:AK60)</f>
        <v>12.7884</v>
      </c>
      <c r="AH60" s="82">
        <f>SUM(AH61:AH62)</f>
        <v>0</v>
      </c>
      <c r="AI60" s="82">
        <f>SUM(AI61:AI62)</f>
        <v>0</v>
      </c>
      <c r="AJ60" s="82">
        <f>SUM(AJ61:AJ62)</f>
        <v>4.773594299502948</v>
      </c>
      <c r="AK60" s="82">
        <f>SUM(AK61:AK62)</f>
        <v>8.014805700497051</v>
      </c>
      <c r="AL60" s="55">
        <f>SUM(AM60:AP60)</f>
        <v>3.7875</v>
      </c>
      <c r="AM60" s="82">
        <f>SUM(AM61:AM62)</f>
        <v>0</v>
      </c>
      <c r="AN60" s="82">
        <f>SUM(AN61:AN62)</f>
        <v>0</v>
      </c>
      <c r="AO60" s="82">
        <f>SUM(AO61:AO62)</f>
        <v>1.4184620159519126</v>
      </c>
      <c r="AP60" s="82">
        <f>SUM(AP61:AP62)</f>
        <v>2.3690379840480875</v>
      </c>
      <c r="AQ60" s="56">
        <f t="shared" si="21"/>
        <v>3376.4752475247524</v>
      </c>
      <c r="AR60" s="56">
        <f t="shared" si="21"/>
        <v>0</v>
      </c>
      <c r="AS60" s="56">
        <f t="shared" si="21"/>
        <v>0</v>
      </c>
      <c r="AT60" s="56">
        <f t="shared" si="21"/>
        <v>3365.331073951562</v>
      </c>
      <c r="AU60" s="56">
        <f t="shared" si="21"/>
        <v>3383.1478239119547</v>
      </c>
      <c r="AV60" s="57"/>
      <c r="AW60" s="69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49" ht="20.25">
      <c r="A61" s="78" t="s">
        <v>91</v>
      </c>
      <c r="B61" s="73" t="s">
        <v>92</v>
      </c>
      <c r="C61" s="60">
        <f>SUM(D61:G61)</f>
        <v>0</v>
      </c>
      <c r="D61" s="74"/>
      <c r="E61" s="74"/>
      <c r="F61" s="74"/>
      <c r="G61" s="74"/>
      <c r="H61" s="60">
        <f>SUM(I61:L61)</f>
        <v>0</v>
      </c>
      <c r="I61" s="74"/>
      <c r="J61" s="74"/>
      <c r="K61" s="74"/>
      <c r="L61" s="74"/>
      <c r="M61" s="62">
        <f t="shared" si="19"/>
        <v>0</v>
      </c>
      <c r="N61" s="62">
        <f t="shared" si="19"/>
        <v>0</v>
      </c>
      <c r="O61" s="62">
        <f t="shared" si="19"/>
        <v>0</v>
      </c>
      <c r="P61" s="62">
        <f t="shared" si="19"/>
        <v>0</v>
      </c>
      <c r="Q61" s="62">
        <f t="shared" si="19"/>
        <v>0</v>
      </c>
      <c r="R61" s="60">
        <f>SUM(S61:V61)</f>
        <v>0</v>
      </c>
      <c r="S61" s="74"/>
      <c r="T61" s="74"/>
      <c r="U61" s="74"/>
      <c r="V61" s="74"/>
      <c r="W61" s="60">
        <f>SUM(X61:AA61)</f>
        <v>0</v>
      </c>
      <c r="X61" s="74"/>
      <c r="Y61" s="74"/>
      <c r="Z61" s="74"/>
      <c r="AA61" s="74"/>
      <c r="AB61" s="56">
        <f t="shared" si="20"/>
        <v>0</v>
      </c>
      <c r="AC61" s="56">
        <f t="shared" si="20"/>
        <v>0</v>
      </c>
      <c r="AD61" s="56">
        <f t="shared" si="20"/>
        <v>0</v>
      </c>
      <c r="AE61" s="56">
        <f t="shared" si="20"/>
        <v>0</v>
      </c>
      <c r="AF61" s="56">
        <f t="shared" si="20"/>
        <v>0</v>
      </c>
      <c r="AG61" s="60">
        <f>SUM(AH61:AK61)</f>
        <v>0</v>
      </c>
      <c r="AH61" s="74"/>
      <c r="AI61" s="74"/>
      <c r="AJ61" s="74"/>
      <c r="AK61" s="74"/>
      <c r="AL61" s="60">
        <f>SUM(AM61:AP61)</f>
        <v>0</v>
      </c>
      <c r="AM61" s="74"/>
      <c r="AN61" s="74"/>
      <c r="AO61" s="74"/>
      <c r="AP61" s="74"/>
      <c r="AQ61" s="56">
        <f t="shared" si="21"/>
        <v>0</v>
      </c>
      <c r="AR61" s="56">
        <f t="shared" si="21"/>
        <v>0</v>
      </c>
      <c r="AS61" s="62">
        <f t="shared" si="21"/>
        <v>0</v>
      </c>
      <c r="AT61" s="62">
        <f t="shared" si="21"/>
        <v>0</v>
      </c>
      <c r="AU61" s="62">
        <f t="shared" si="21"/>
        <v>0</v>
      </c>
      <c r="AW61" s="69"/>
    </row>
    <row r="62" spans="1:49" ht="20.25">
      <c r="A62" s="78" t="s">
        <v>93</v>
      </c>
      <c r="B62" s="73" t="s">
        <v>94</v>
      </c>
      <c r="C62" s="60">
        <f>SUM(D62:G62)</f>
        <v>25.5901</v>
      </c>
      <c r="D62" s="83">
        <f>S62+AH62</f>
        <v>0</v>
      </c>
      <c r="E62" s="83">
        <f>T62+AI62</f>
        <v>0</v>
      </c>
      <c r="F62" s="83">
        <f>U62+AJ62</f>
        <v>9.420675376025896</v>
      </c>
      <c r="G62" s="83">
        <f>V62+AK62</f>
        <v>16.169424623974102</v>
      </c>
      <c r="H62" s="60">
        <f>SUM(I62:L62)</f>
        <v>3.78945</v>
      </c>
      <c r="I62" s="83">
        <f>(X62+AM62)/2</f>
        <v>0</v>
      </c>
      <c r="J62" s="83">
        <f>(Y62+AN62)/2</f>
        <v>0</v>
      </c>
      <c r="K62" s="83">
        <f>(Z62+AO62)/2</f>
        <v>1.3770774765923015</v>
      </c>
      <c r="L62" s="83">
        <f>(AA62+AP62)/2</f>
        <v>2.4123725234076985</v>
      </c>
      <c r="M62" s="56">
        <f>IF(C62&gt;0,IF(H62&gt;0,C62/H62*1000,0),0)</f>
        <v>6752.985261713441</v>
      </c>
      <c r="N62" s="56">
        <f>IF(D62&gt;0,IF(I62&gt;0,D62/I62*1000,0),0)</f>
        <v>0</v>
      </c>
      <c r="O62" s="56">
        <f>IF(E62&gt;0,IF(J62&gt;0,E62/J62*1000,0),0)</f>
        <v>0</v>
      </c>
      <c r="P62" s="56">
        <f>IF(F62&gt;0,IF(K62&gt;0,F62/K62*1000,0),0)</f>
        <v>6841.06416389743</v>
      </c>
      <c r="Q62" s="56">
        <f>IF(G62&gt;0,IF(L62&gt;0,G62/L62*1000,0),0)</f>
        <v>6702.7063470003795</v>
      </c>
      <c r="R62" s="60">
        <f>SUM(S62:V62)</f>
        <v>12.8017</v>
      </c>
      <c r="S62" s="83"/>
      <c r="T62" s="83"/>
      <c r="U62" s="83">
        <f>R198-V62</f>
        <v>4.647081076522948</v>
      </c>
      <c r="V62" s="83">
        <f>(V68+V83)/(1-13.49%)*13.49%</f>
        <v>8.154618923477052</v>
      </c>
      <c r="W62" s="60">
        <f>SUM(X62:AA62)</f>
        <v>3.7914</v>
      </c>
      <c r="X62" s="83"/>
      <c r="Y62" s="83"/>
      <c r="Z62" s="83">
        <f>W198-AA62</f>
        <v>1.3356929372326904</v>
      </c>
      <c r="AA62" s="83">
        <f>(AA68+AA83-1.419)/(1-13.49%)*13.49%</f>
        <v>2.4557070627673094</v>
      </c>
      <c r="AB62" s="56">
        <f t="shared" si="20"/>
        <v>3376.509996307433</v>
      </c>
      <c r="AC62" s="56">
        <f t="shared" si="20"/>
        <v>0</v>
      </c>
      <c r="AD62" s="56">
        <f t="shared" si="20"/>
        <v>0</v>
      </c>
      <c r="AE62" s="56">
        <f t="shared" si="20"/>
        <v>3479.1537388457286</v>
      </c>
      <c r="AF62" s="56">
        <f t="shared" si="20"/>
        <v>3320.680649217053</v>
      </c>
      <c r="AG62" s="60">
        <f>SUM(AH62:AK62)</f>
        <v>12.7884</v>
      </c>
      <c r="AH62" s="83"/>
      <c r="AI62" s="83"/>
      <c r="AJ62" s="83">
        <f>AG198-AK62</f>
        <v>4.773594299502948</v>
      </c>
      <c r="AK62" s="83">
        <f>(AK68+AK83)/(1-13.49%)*13.49%</f>
        <v>8.014805700497051</v>
      </c>
      <c r="AL62" s="60">
        <f>SUM(AM62:AP62)</f>
        <v>3.7875</v>
      </c>
      <c r="AM62" s="83"/>
      <c r="AN62" s="83"/>
      <c r="AO62" s="83">
        <f>AL198-AP62</f>
        <v>1.4184620159519126</v>
      </c>
      <c r="AP62" s="83">
        <f>(AP68+AP83-1.495)/(1-13.49%)*13.49%</f>
        <v>2.3690379840480875</v>
      </c>
      <c r="AQ62" s="56">
        <f t="shared" si="21"/>
        <v>3376.4752475247524</v>
      </c>
      <c r="AR62" s="62">
        <f t="shared" si="21"/>
        <v>0</v>
      </c>
      <c r="AS62" s="62">
        <f t="shared" si="21"/>
        <v>0</v>
      </c>
      <c r="AT62" s="62">
        <f t="shared" si="21"/>
        <v>3365.331073951562</v>
      </c>
      <c r="AU62" s="62">
        <f t="shared" si="21"/>
        <v>3383.1478239119547</v>
      </c>
      <c r="AW62" s="69"/>
    </row>
    <row r="63" spans="1:49" ht="20.25">
      <c r="A63" s="78"/>
      <c r="B63" s="84" t="s">
        <v>95</v>
      </c>
      <c r="C63" s="85">
        <f aca="true" t="shared" si="22" ref="C63:L63">IF(C60&gt;0,IF(C8&gt;0,C60/C8,0),0)</f>
        <v>0.13737591953734332</v>
      </c>
      <c r="D63" s="86">
        <f t="shared" si="22"/>
        <v>0</v>
      </c>
      <c r="E63" s="86">
        <f t="shared" si="22"/>
        <v>0</v>
      </c>
      <c r="F63" s="86">
        <f t="shared" si="22"/>
        <v>0.05057322724195549</v>
      </c>
      <c r="G63" s="86">
        <f t="shared" si="22"/>
        <v>0.1349</v>
      </c>
      <c r="H63" s="85">
        <f>IF(H60&gt;0,IF(H8&gt;0,H60/H8,0),0)</f>
        <v>0.13155985279822247</v>
      </c>
      <c r="I63" s="86">
        <f t="shared" si="22"/>
        <v>0</v>
      </c>
      <c r="J63" s="86">
        <f t="shared" si="22"/>
        <v>0</v>
      </c>
      <c r="K63" s="86">
        <f t="shared" si="22"/>
        <v>0.047808550083054485</v>
      </c>
      <c r="L63" s="86">
        <f t="shared" si="22"/>
        <v>0.12529702372332313</v>
      </c>
      <c r="M63" s="87"/>
      <c r="N63" s="87"/>
      <c r="O63" s="87"/>
      <c r="P63" s="87"/>
      <c r="Q63" s="87"/>
      <c r="R63" s="85">
        <f aca="true" t="shared" si="23" ref="R63:AA63">IF(R60&gt;0,IF(R8&gt;0,R60/R8,0),0)</f>
        <v>0.1373681514639006</v>
      </c>
      <c r="S63" s="86">
        <f t="shared" si="23"/>
        <v>0</v>
      </c>
      <c r="T63" s="86">
        <f t="shared" si="23"/>
        <v>0</v>
      </c>
      <c r="U63" s="86">
        <f t="shared" si="23"/>
        <v>0.049865325479024704</v>
      </c>
      <c r="V63" s="86">
        <f t="shared" si="23"/>
        <v>0.13490000000000005</v>
      </c>
      <c r="W63" s="85">
        <f t="shared" si="23"/>
        <v>0.1316275517289265</v>
      </c>
      <c r="X63" s="86">
        <f t="shared" si="23"/>
        <v>0</v>
      </c>
      <c r="Y63" s="86">
        <f t="shared" si="23"/>
        <v>0</v>
      </c>
      <c r="Z63" s="86">
        <f>IF(Z60&gt;0,IF(Z8&gt;0,Z60/Z8,0),0)</f>
        <v>0.046371786461348784</v>
      </c>
      <c r="AA63" s="86">
        <f t="shared" si="23"/>
        <v>0.1276370032881647</v>
      </c>
      <c r="AB63" s="87"/>
      <c r="AC63" s="87"/>
      <c r="AD63" s="87"/>
      <c r="AE63" s="87"/>
      <c r="AF63" s="87"/>
      <c r="AG63" s="85">
        <f aca="true" t="shared" si="24" ref="AG63:AP63">IF(AG60&gt;0,IF(AG8&gt;0,AG60/AG8,0),0)</f>
        <v>0.1373836965696005</v>
      </c>
      <c r="AH63" s="86">
        <f t="shared" si="24"/>
        <v>0</v>
      </c>
      <c r="AI63" s="86">
        <f t="shared" si="24"/>
        <v>0</v>
      </c>
      <c r="AJ63" s="86">
        <f t="shared" si="24"/>
        <v>0.05128194541844857</v>
      </c>
      <c r="AK63" s="86">
        <f t="shared" si="24"/>
        <v>0.13489999999999994</v>
      </c>
      <c r="AL63" s="85">
        <f t="shared" si="24"/>
        <v>0.1314921538675184</v>
      </c>
      <c r="AM63" s="86">
        <f t="shared" si="24"/>
        <v>0</v>
      </c>
      <c r="AN63" s="86">
        <f t="shared" si="24"/>
        <v>0</v>
      </c>
      <c r="AO63" s="86">
        <f t="shared" si="24"/>
        <v>0.04924531370476019</v>
      </c>
      <c r="AP63" s="86">
        <f t="shared" si="24"/>
        <v>0.12258333779211783</v>
      </c>
      <c r="AQ63" s="87"/>
      <c r="AR63" s="88"/>
      <c r="AS63" s="88"/>
      <c r="AT63" s="88"/>
      <c r="AU63" s="88"/>
      <c r="AW63" s="69"/>
    </row>
    <row r="64" spans="1:49" ht="20.25">
      <c r="A64" s="78" t="s">
        <v>96</v>
      </c>
      <c r="B64" s="84" t="s">
        <v>97</v>
      </c>
      <c r="C64" s="55">
        <f>SUM(D64:G64)</f>
        <v>0</v>
      </c>
      <c r="D64" s="67">
        <f>S64+AH64</f>
        <v>0</v>
      </c>
      <c r="E64" s="67">
        <f>T64+AI64</f>
        <v>0</v>
      </c>
      <c r="F64" s="67">
        <f>U64+AJ64</f>
        <v>0</v>
      </c>
      <c r="G64" s="67">
        <f>V64+AK64</f>
        <v>0</v>
      </c>
      <c r="H64" s="55">
        <f>SUM(I64:L64)</f>
        <v>0</v>
      </c>
      <c r="I64" s="67"/>
      <c r="J64" s="67"/>
      <c r="K64" s="67"/>
      <c r="L64" s="67"/>
      <c r="M64" s="62">
        <f aca="true" t="shared" si="25" ref="M64:Q116">IF(C64&gt;0,IF(H64&gt;0,C64/H64*1000,0),0)</f>
        <v>0</v>
      </c>
      <c r="N64" s="62">
        <f t="shared" si="25"/>
        <v>0</v>
      </c>
      <c r="O64" s="62">
        <f t="shared" si="25"/>
        <v>0</v>
      </c>
      <c r="P64" s="62">
        <f t="shared" si="25"/>
        <v>0</v>
      </c>
      <c r="Q64" s="62">
        <f t="shared" si="25"/>
        <v>0</v>
      </c>
      <c r="R64" s="55">
        <f>SUM(S64:V64)</f>
        <v>0</v>
      </c>
      <c r="S64" s="67"/>
      <c r="T64" s="67"/>
      <c r="U64" s="67"/>
      <c r="V64" s="67"/>
      <c r="W64" s="55">
        <f>SUM(X64:AA64)</f>
        <v>0</v>
      </c>
      <c r="X64" s="67"/>
      <c r="Y64" s="67"/>
      <c r="Z64" s="67"/>
      <c r="AA64" s="67"/>
      <c r="AB64" s="56">
        <f aca="true" t="shared" si="26" ref="AB64:AF66">IF(R64&gt;0,IF(W64&gt;0,R64/W64*1000,0),0)</f>
        <v>0</v>
      </c>
      <c r="AC64" s="56">
        <f t="shared" si="26"/>
        <v>0</v>
      </c>
      <c r="AD64" s="56">
        <f t="shared" si="26"/>
        <v>0</v>
      </c>
      <c r="AE64" s="56">
        <f t="shared" si="26"/>
        <v>0</v>
      </c>
      <c r="AF64" s="56">
        <f t="shared" si="26"/>
        <v>0</v>
      </c>
      <c r="AG64" s="55">
        <f>SUM(AH64:AK64)</f>
        <v>0</v>
      </c>
      <c r="AH64" s="67"/>
      <c r="AI64" s="67"/>
      <c r="AJ64" s="67"/>
      <c r="AK64" s="67"/>
      <c r="AL64" s="55">
        <f>SUM(AM64:AP64)</f>
        <v>0</v>
      </c>
      <c r="AM64" s="67"/>
      <c r="AN64" s="67"/>
      <c r="AO64" s="67"/>
      <c r="AP64" s="67"/>
      <c r="AQ64" s="56">
        <f aca="true" t="shared" si="27" ref="AQ64:AU66">IF(AG64&gt;0,IF(AL64&gt;0,AG64/AL64*1000,0),0)</f>
        <v>0</v>
      </c>
      <c r="AR64" s="62">
        <f t="shared" si="27"/>
        <v>0</v>
      </c>
      <c r="AS64" s="62">
        <f t="shared" si="27"/>
        <v>0</v>
      </c>
      <c r="AT64" s="62">
        <f t="shared" si="27"/>
        <v>0</v>
      </c>
      <c r="AU64" s="62">
        <f t="shared" si="27"/>
        <v>0</v>
      </c>
      <c r="AW64" s="69"/>
    </row>
    <row r="65" spans="1:49" ht="20.25">
      <c r="A65" s="78" t="s">
        <v>98</v>
      </c>
      <c r="B65" s="84" t="s">
        <v>99</v>
      </c>
      <c r="C65" s="60"/>
      <c r="D65" s="89">
        <f>D8-D60-D64</f>
        <v>0</v>
      </c>
      <c r="E65" s="89">
        <f>E8-E60-E64</f>
        <v>0</v>
      </c>
      <c r="F65" s="89">
        <f>F8-F60-F64</f>
        <v>176.85724062397412</v>
      </c>
      <c r="G65" s="89">
        <f>G8-G60-G64</f>
        <v>103.69287799999998</v>
      </c>
      <c r="H65" s="60"/>
      <c r="I65" s="89">
        <f>I8-I60-I64</f>
        <v>0</v>
      </c>
      <c r="J65" s="89">
        <f>J8-J60-J64</f>
        <v>0</v>
      </c>
      <c r="K65" s="89">
        <f>K8-K60-K64</f>
        <v>27.4269225234077</v>
      </c>
      <c r="L65" s="90">
        <f>L8-L60-L64</f>
        <v>16.840858333333337</v>
      </c>
      <c r="M65" s="62">
        <f t="shared" si="25"/>
        <v>0</v>
      </c>
      <c r="N65" s="62">
        <f t="shared" si="25"/>
        <v>0</v>
      </c>
      <c r="O65" s="62">
        <f t="shared" si="25"/>
        <v>0</v>
      </c>
      <c r="P65" s="62">
        <f t="shared" si="25"/>
        <v>6448.307879713229</v>
      </c>
      <c r="Q65" s="62">
        <f t="shared" si="25"/>
        <v>6157.2204900482575</v>
      </c>
      <c r="R65" s="60"/>
      <c r="S65" s="89">
        <f>S8-S60-S64</f>
        <v>0</v>
      </c>
      <c r="T65" s="89">
        <f>T8-T60-T64</f>
        <v>0</v>
      </c>
      <c r="U65" s="89">
        <f>U8-U60-U64</f>
        <v>88.54555392347702</v>
      </c>
      <c r="V65" s="89">
        <f>V8-V60-V64</f>
        <v>52.29474299999997</v>
      </c>
      <c r="W65" s="60"/>
      <c r="X65" s="89">
        <f>X8-X60-X64</f>
        <v>0</v>
      </c>
      <c r="Y65" s="89">
        <f>Y8-Y60-Y64</f>
        <v>0</v>
      </c>
      <c r="Z65" s="89">
        <f>Z8-Z60-Z64</f>
        <v>27.468307062767312</v>
      </c>
      <c r="AA65" s="90">
        <f>AA8-AA60-AA64</f>
        <v>16.784066666666668</v>
      </c>
      <c r="AB65" s="56">
        <f t="shared" si="26"/>
        <v>0</v>
      </c>
      <c r="AC65" s="56">
        <f t="shared" si="26"/>
        <v>0</v>
      </c>
      <c r="AD65" s="56">
        <f t="shared" si="26"/>
        <v>0</v>
      </c>
      <c r="AE65" s="56">
        <f t="shared" si="26"/>
        <v>3223.553374481479</v>
      </c>
      <c r="AF65" s="56">
        <f t="shared" si="26"/>
        <v>3115.7373262737256</v>
      </c>
      <c r="AG65" s="60"/>
      <c r="AH65" s="89">
        <f>AH8-AH60-AH64</f>
        <v>0</v>
      </c>
      <c r="AI65" s="89">
        <f>AI8-AI60-AI64</f>
        <v>0</v>
      </c>
      <c r="AJ65" s="89">
        <f>AJ8-AJ60-AJ64</f>
        <v>88.31168670049706</v>
      </c>
      <c r="AK65" s="89">
        <f>AK8-AK60-AK64</f>
        <v>51.39813500000002</v>
      </c>
      <c r="AL65" s="60"/>
      <c r="AM65" s="89">
        <f>AM8-AM60-AM64</f>
        <v>0</v>
      </c>
      <c r="AN65" s="89">
        <f>AN8-AN60-AN64</f>
        <v>0</v>
      </c>
      <c r="AO65" s="89">
        <f>AO8-AO60-AO64</f>
        <v>27.38553798404809</v>
      </c>
      <c r="AP65" s="90">
        <f>AP8-AP60-AP64</f>
        <v>16.9569</v>
      </c>
      <c r="AQ65" s="56">
        <f t="shared" si="27"/>
        <v>0</v>
      </c>
      <c r="AR65" s="62">
        <f t="shared" si="27"/>
        <v>0</v>
      </c>
      <c r="AS65" s="62">
        <f t="shared" si="27"/>
        <v>0</v>
      </c>
      <c r="AT65" s="62">
        <f t="shared" si="27"/>
        <v>3224.756320359238</v>
      </c>
      <c r="AU65" s="62">
        <f t="shared" si="27"/>
        <v>3031.1044471572054</v>
      </c>
      <c r="AW65" s="69"/>
    </row>
    <row r="66" spans="1:256" ht="20.25">
      <c r="A66" s="53" t="s">
        <v>100</v>
      </c>
      <c r="B66" s="54" t="s">
        <v>101</v>
      </c>
      <c r="C66" s="55">
        <f aca="true" t="shared" si="28" ref="C66:C88">SUM(D66:G66)</f>
        <v>159.60494199999997</v>
      </c>
      <c r="D66" s="72">
        <f>D67+D68</f>
        <v>0</v>
      </c>
      <c r="E66" s="72">
        <f>E67+E68</f>
        <v>0</v>
      </c>
      <c r="F66" s="72">
        <f>F67+F68</f>
        <v>55.912063999999994</v>
      </c>
      <c r="G66" s="72">
        <f>G67+G68</f>
        <v>103.69287799999998</v>
      </c>
      <c r="H66" s="55">
        <f>SUM(I66:L66)</f>
        <v>24.893116666666668</v>
      </c>
      <c r="I66" s="72">
        <f>I67+I68</f>
        <v>0</v>
      </c>
      <c r="J66" s="72">
        <f>J67+J68</f>
        <v>0</v>
      </c>
      <c r="K66" s="72">
        <f>K67+K68</f>
        <v>7.943691666666666</v>
      </c>
      <c r="L66" s="72">
        <f>L67+L68</f>
        <v>16.949425</v>
      </c>
      <c r="M66" s="62">
        <f t="shared" si="25"/>
        <v>6411.609447591602</v>
      </c>
      <c r="N66" s="62">
        <f t="shared" si="25"/>
        <v>0</v>
      </c>
      <c r="O66" s="62">
        <f t="shared" si="25"/>
        <v>0</v>
      </c>
      <c r="P66" s="62">
        <f t="shared" si="25"/>
        <v>7038.549121262889</v>
      </c>
      <c r="Q66" s="62">
        <f t="shared" si="25"/>
        <v>6117.78145866305</v>
      </c>
      <c r="R66" s="55">
        <f>SUM(S66:V66)</f>
        <v>79.79638499999999</v>
      </c>
      <c r="S66" s="72">
        <f>S67+S68</f>
        <v>0</v>
      </c>
      <c r="T66" s="72">
        <f>T67+T68</f>
        <v>0</v>
      </c>
      <c r="U66" s="72">
        <f>U67+U68</f>
        <v>27.501641999999997</v>
      </c>
      <c r="V66" s="72">
        <f>V67+V68</f>
        <v>52.29474299999999</v>
      </c>
      <c r="W66" s="55">
        <f>SUM(X66:AA66)</f>
        <v>25.165733333333332</v>
      </c>
      <c r="X66" s="72">
        <f>X67+X68</f>
        <v>0</v>
      </c>
      <c r="Y66" s="72">
        <f>Y67+Y68</f>
        <v>0</v>
      </c>
      <c r="Z66" s="72">
        <f>Z67+Z68</f>
        <v>7.9985333333333335</v>
      </c>
      <c r="AA66" s="72">
        <f>AA67+AA68</f>
        <v>17.167199999999998</v>
      </c>
      <c r="AB66" s="56">
        <f t="shared" si="26"/>
        <v>3170.834878644506</v>
      </c>
      <c r="AC66" s="56">
        <f t="shared" si="26"/>
        <v>0</v>
      </c>
      <c r="AD66" s="56">
        <f t="shared" si="26"/>
        <v>0</v>
      </c>
      <c r="AE66" s="56">
        <f t="shared" si="26"/>
        <v>3438.33561152878</v>
      </c>
      <c r="AF66" s="56">
        <f t="shared" si="26"/>
        <v>3046.201069481336</v>
      </c>
      <c r="AG66" s="55">
        <f>SUM(AH66:AK66)</f>
        <v>79.808557</v>
      </c>
      <c r="AH66" s="72">
        <f>AH67+AH68</f>
        <v>0</v>
      </c>
      <c r="AI66" s="72">
        <f>AI67+AI68</f>
        <v>0</v>
      </c>
      <c r="AJ66" s="72">
        <f>AJ67+AJ68</f>
        <v>28.410422</v>
      </c>
      <c r="AK66" s="72">
        <f>AK67+AK68</f>
        <v>51.398134999999996</v>
      </c>
      <c r="AL66" s="55">
        <f>SUM(AM66:AP66)</f>
        <v>24.517000000000003</v>
      </c>
      <c r="AM66" s="72">
        <f>AM67+AM68</f>
        <v>0</v>
      </c>
      <c r="AN66" s="72">
        <f>AN67+AN68</f>
        <v>0</v>
      </c>
      <c r="AO66" s="72">
        <f>AO67+AO68</f>
        <v>7.8296</v>
      </c>
      <c r="AP66" s="72">
        <f>AP67+AP68</f>
        <v>16.687400000000004</v>
      </c>
      <c r="AQ66" s="56">
        <f t="shared" si="27"/>
        <v>3255.2333890769664</v>
      </c>
      <c r="AR66" s="62">
        <f t="shared" si="27"/>
        <v>0</v>
      </c>
      <c r="AS66" s="62">
        <f t="shared" si="27"/>
        <v>0</v>
      </c>
      <c r="AT66" s="62">
        <f t="shared" si="27"/>
        <v>3628.5917543680393</v>
      </c>
      <c r="AU66" s="62">
        <f t="shared" si="27"/>
        <v>3080.05650970193</v>
      </c>
      <c r="AV66" s="57"/>
      <c r="AW66" s="69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49" ht="20.25">
      <c r="A67" s="78" t="s">
        <v>102</v>
      </c>
      <c r="B67" s="84" t="s">
        <v>103</v>
      </c>
      <c r="C67" s="60">
        <f>SUM(D67:G67)</f>
        <v>0</v>
      </c>
      <c r="D67" s="67"/>
      <c r="E67" s="67"/>
      <c r="F67" s="67"/>
      <c r="G67" s="67"/>
      <c r="H67" s="60">
        <f>SUM(I67:L67)</f>
        <v>0</v>
      </c>
      <c r="I67" s="67"/>
      <c r="J67" s="67"/>
      <c r="K67" s="67"/>
      <c r="L67" s="67"/>
      <c r="M67" s="62">
        <f t="shared" si="25"/>
        <v>0</v>
      </c>
      <c r="N67" s="62">
        <f t="shared" si="25"/>
        <v>0</v>
      </c>
      <c r="O67" s="62">
        <f t="shared" si="25"/>
        <v>0</v>
      </c>
      <c r="P67" s="62">
        <f t="shared" si="25"/>
        <v>0</v>
      </c>
      <c r="Q67" s="62">
        <f t="shared" si="25"/>
        <v>0</v>
      </c>
      <c r="R67" s="60">
        <f>SUM(S67:V67)</f>
        <v>0</v>
      </c>
      <c r="S67" s="67"/>
      <c r="T67" s="67"/>
      <c r="U67" s="67"/>
      <c r="V67" s="67"/>
      <c r="W67" s="60">
        <f>SUM(X67:AA67)</f>
        <v>0</v>
      </c>
      <c r="X67" s="67"/>
      <c r="Y67" s="67"/>
      <c r="Z67" s="67"/>
      <c r="AA67" s="67"/>
      <c r="AB67" s="56"/>
      <c r="AC67" s="56"/>
      <c r="AD67" s="56"/>
      <c r="AE67" s="56"/>
      <c r="AF67" s="56"/>
      <c r="AG67" s="60">
        <f>SUM(AH67:AK67)</f>
        <v>0</v>
      </c>
      <c r="AH67" s="67"/>
      <c r="AI67" s="67"/>
      <c r="AJ67" s="67"/>
      <c r="AK67" s="67"/>
      <c r="AL67" s="60">
        <f>SUM(AM67:AP67)</f>
        <v>0</v>
      </c>
      <c r="AM67" s="67"/>
      <c r="AN67" s="67"/>
      <c r="AO67" s="67"/>
      <c r="AP67" s="67"/>
      <c r="AQ67" s="56"/>
      <c r="AR67" s="62"/>
      <c r="AS67" s="62"/>
      <c r="AT67" s="62"/>
      <c r="AU67" s="62"/>
      <c r="AW67" s="69"/>
    </row>
    <row r="68" spans="1:49" ht="20.25">
      <c r="A68" s="58" t="s">
        <v>104</v>
      </c>
      <c r="B68" s="63" t="s">
        <v>105</v>
      </c>
      <c r="C68" s="60">
        <f>SUM(D68:G68)</f>
        <v>159.60494199999997</v>
      </c>
      <c r="D68" s="91">
        <f>SUM(D69:D81)</f>
        <v>0</v>
      </c>
      <c r="E68" s="91">
        <f>SUM(E69:E81)</f>
        <v>0</v>
      </c>
      <c r="F68" s="91">
        <f>SUM(F69:F82)</f>
        <v>55.912063999999994</v>
      </c>
      <c r="G68" s="91">
        <f>SUM(G69:G82)</f>
        <v>103.69287799999998</v>
      </c>
      <c r="H68" s="60">
        <f>SUM(I68:L68)</f>
        <v>24.893116666666668</v>
      </c>
      <c r="I68" s="91">
        <f>SUM(I69:I81)</f>
        <v>0</v>
      </c>
      <c r="J68" s="91">
        <f>SUM(J69:J81)</f>
        <v>0</v>
      </c>
      <c r="K68" s="91">
        <f>SUM(K69:K82)</f>
        <v>7.943691666666666</v>
      </c>
      <c r="L68" s="91">
        <f>SUM(L69:L82)</f>
        <v>16.949425</v>
      </c>
      <c r="M68" s="62">
        <f t="shared" si="25"/>
        <v>6411.609447591602</v>
      </c>
      <c r="N68" s="62">
        <f t="shared" si="25"/>
        <v>0</v>
      </c>
      <c r="O68" s="62">
        <f t="shared" si="25"/>
        <v>0</v>
      </c>
      <c r="P68" s="62">
        <f t="shared" si="25"/>
        <v>7038.549121262889</v>
      </c>
      <c r="Q68" s="62">
        <f t="shared" si="25"/>
        <v>6117.78145866305</v>
      </c>
      <c r="R68" s="60">
        <f>SUM(S68:V68)</f>
        <v>79.79638499999999</v>
      </c>
      <c r="S68" s="91">
        <f>SUM(S69:S81)</f>
        <v>0</v>
      </c>
      <c r="T68" s="91">
        <f>SUM(T69:T81)</f>
        <v>0</v>
      </c>
      <c r="U68" s="91">
        <f>SUM(U69:U82)</f>
        <v>27.501641999999997</v>
      </c>
      <c r="V68" s="91">
        <f>SUM(V69:V82)</f>
        <v>52.29474299999999</v>
      </c>
      <c r="W68" s="60">
        <f>SUM(X68:AA68)</f>
        <v>25.165733333333332</v>
      </c>
      <c r="X68" s="91">
        <f>SUM(X69:X81)</f>
        <v>0</v>
      </c>
      <c r="Y68" s="91">
        <f>SUM(Y69:Y81)</f>
        <v>0</v>
      </c>
      <c r="Z68" s="91">
        <f>SUM(Z69:Z82)</f>
        <v>7.9985333333333335</v>
      </c>
      <c r="AA68" s="91">
        <f>SUM(AA69:AA82)</f>
        <v>17.167199999999998</v>
      </c>
      <c r="AB68" s="62"/>
      <c r="AC68" s="62"/>
      <c r="AD68" s="62"/>
      <c r="AE68" s="62"/>
      <c r="AF68" s="62"/>
      <c r="AG68" s="60">
        <f>SUM(AH68:AK68)</f>
        <v>79.808557</v>
      </c>
      <c r="AH68" s="91">
        <f>SUM(AH69:AH81)</f>
        <v>0</v>
      </c>
      <c r="AI68" s="91">
        <f>SUM(AI69:AI81)</f>
        <v>0</v>
      </c>
      <c r="AJ68" s="91">
        <f>SUM(AJ69:AJ82)</f>
        <v>28.410422</v>
      </c>
      <c r="AK68" s="91">
        <f>SUM(AK69:AK82)</f>
        <v>51.398134999999996</v>
      </c>
      <c r="AL68" s="60">
        <f>SUM(AM68:AP68)</f>
        <v>24.517000000000003</v>
      </c>
      <c r="AM68" s="91">
        <f>SUM(AM69:AM81)</f>
        <v>0</v>
      </c>
      <c r="AN68" s="91">
        <f>SUM(AN69:AN81)</f>
        <v>0</v>
      </c>
      <c r="AO68" s="91">
        <f>SUM(AO69:AO81)</f>
        <v>7.8296</v>
      </c>
      <c r="AP68" s="91">
        <f>SUM(AP69:AP81)</f>
        <v>16.687400000000004</v>
      </c>
      <c r="AQ68" s="62"/>
      <c r="AR68" s="62"/>
      <c r="AS68" s="62"/>
      <c r="AT68" s="62"/>
      <c r="AU68" s="62"/>
      <c r="AW68" s="69"/>
    </row>
    <row r="69" spans="1:49" ht="20.25" hidden="1">
      <c r="A69" s="58"/>
      <c r="B69" s="66" t="s">
        <v>106</v>
      </c>
      <c r="C69" s="60">
        <f t="shared" si="28"/>
        <v>0</v>
      </c>
      <c r="D69" s="67">
        <f aca="true" t="shared" si="29" ref="D69:G80">S69+AH69</f>
        <v>0</v>
      </c>
      <c r="E69" s="67">
        <f t="shared" si="29"/>
        <v>0</v>
      </c>
      <c r="F69" s="67">
        <f t="shared" si="29"/>
        <v>0</v>
      </c>
      <c r="G69" s="67">
        <f t="shared" si="29"/>
        <v>0</v>
      </c>
      <c r="H69" s="60">
        <f aca="true" t="shared" si="30" ref="H69:H132">SUM(I69:L69)</f>
        <v>0</v>
      </c>
      <c r="I69" s="67"/>
      <c r="J69" s="67"/>
      <c r="K69" s="67"/>
      <c r="L69" s="67"/>
      <c r="M69" s="62">
        <f t="shared" si="25"/>
        <v>0</v>
      </c>
      <c r="N69" s="62">
        <f t="shared" si="25"/>
        <v>0</v>
      </c>
      <c r="O69" s="62">
        <f t="shared" si="25"/>
        <v>0</v>
      </c>
      <c r="P69" s="62">
        <f t="shared" si="25"/>
        <v>0</v>
      </c>
      <c r="Q69" s="62">
        <f t="shared" si="25"/>
        <v>0</v>
      </c>
      <c r="R69" s="60">
        <f aca="true" t="shared" si="31" ref="R69:R82">SUM(S69:V69)</f>
        <v>0</v>
      </c>
      <c r="S69" s="67"/>
      <c r="T69" s="67"/>
      <c r="U69" s="67"/>
      <c r="V69" s="67"/>
      <c r="W69" s="60">
        <f aca="true" t="shared" si="32" ref="W69:W82">SUM(X69:AA69)</f>
        <v>0</v>
      </c>
      <c r="X69" s="67"/>
      <c r="Y69" s="67"/>
      <c r="Z69" s="67"/>
      <c r="AA69" s="67"/>
      <c r="AB69" s="62">
        <f aca="true" t="shared" si="33" ref="AB69:AF84">IF(R69&gt;0,IF(W69&gt;0,R69/W69*1000,0),0)</f>
        <v>0</v>
      </c>
      <c r="AC69" s="62">
        <f t="shared" si="33"/>
        <v>0</v>
      </c>
      <c r="AD69" s="62">
        <f t="shared" si="33"/>
        <v>0</v>
      </c>
      <c r="AE69" s="62">
        <f t="shared" si="33"/>
        <v>0</v>
      </c>
      <c r="AF69" s="62">
        <f t="shared" si="33"/>
        <v>0</v>
      </c>
      <c r="AG69" s="60">
        <f aca="true" t="shared" si="34" ref="AG69:AG82">SUM(AH69:AK69)</f>
        <v>0</v>
      </c>
      <c r="AH69" s="67"/>
      <c r="AI69" s="67"/>
      <c r="AJ69" s="67"/>
      <c r="AK69" s="67"/>
      <c r="AL69" s="60">
        <f aca="true" t="shared" si="35" ref="AL69:AL82">SUM(AM69:AP69)</f>
        <v>0</v>
      </c>
      <c r="AM69" s="67"/>
      <c r="AN69" s="67"/>
      <c r="AO69" s="67"/>
      <c r="AP69" s="67"/>
      <c r="AQ69" s="62">
        <f aca="true" t="shared" si="36" ref="AQ69:AU84">IF(AG69&gt;0,IF(AL69&gt;0,AG69/AL69*1000,0),0)</f>
        <v>0</v>
      </c>
      <c r="AR69" s="62">
        <f t="shared" si="36"/>
        <v>0</v>
      </c>
      <c r="AS69" s="62">
        <f t="shared" si="36"/>
        <v>0</v>
      </c>
      <c r="AT69" s="62">
        <f t="shared" si="36"/>
        <v>0</v>
      </c>
      <c r="AU69" s="62">
        <f t="shared" si="36"/>
        <v>0</v>
      </c>
      <c r="AW69" s="69"/>
    </row>
    <row r="70" spans="1:49" ht="20.25" hidden="1">
      <c r="A70" s="58"/>
      <c r="B70" s="66" t="s">
        <v>78</v>
      </c>
      <c r="C70" s="60">
        <f t="shared" si="28"/>
        <v>0</v>
      </c>
      <c r="D70" s="67">
        <f t="shared" si="29"/>
        <v>0</v>
      </c>
      <c r="E70" s="67">
        <f t="shared" si="29"/>
        <v>0</v>
      </c>
      <c r="F70" s="67">
        <f t="shared" si="29"/>
        <v>0</v>
      </c>
      <c r="G70" s="67">
        <f t="shared" si="29"/>
        <v>0</v>
      </c>
      <c r="H70" s="60">
        <f t="shared" si="30"/>
        <v>0</v>
      </c>
      <c r="I70" s="67"/>
      <c r="J70" s="67"/>
      <c r="K70" s="67"/>
      <c r="L70" s="67"/>
      <c r="M70" s="62">
        <f t="shared" si="25"/>
        <v>0</v>
      </c>
      <c r="N70" s="62">
        <f t="shared" si="25"/>
        <v>0</v>
      </c>
      <c r="O70" s="62">
        <f t="shared" si="25"/>
        <v>0</v>
      </c>
      <c r="P70" s="62">
        <f t="shared" si="25"/>
        <v>0</v>
      </c>
      <c r="Q70" s="62">
        <f t="shared" si="25"/>
        <v>0</v>
      </c>
      <c r="R70" s="60">
        <f t="shared" si="31"/>
        <v>0</v>
      </c>
      <c r="S70" s="67"/>
      <c r="T70" s="67"/>
      <c r="U70" s="67"/>
      <c r="V70" s="67"/>
      <c r="W70" s="60">
        <f t="shared" si="32"/>
        <v>0</v>
      </c>
      <c r="X70" s="67"/>
      <c r="Y70" s="67"/>
      <c r="Z70" s="67"/>
      <c r="AA70" s="67"/>
      <c r="AB70" s="62">
        <f t="shared" si="33"/>
        <v>0</v>
      </c>
      <c r="AC70" s="62">
        <f t="shared" si="33"/>
        <v>0</v>
      </c>
      <c r="AD70" s="62">
        <f t="shared" si="33"/>
        <v>0</v>
      </c>
      <c r="AE70" s="62">
        <f t="shared" si="33"/>
        <v>0</v>
      </c>
      <c r="AF70" s="62">
        <f t="shared" si="33"/>
        <v>0</v>
      </c>
      <c r="AG70" s="60">
        <f t="shared" si="34"/>
        <v>0</v>
      </c>
      <c r="AH70" s="67"/>
      <c r="AI70" s="67"/>
      <c r="AJ70" s="67"/>
      <c r="AK70" s="67"/>
      <c r="AL70" s="60">
        <f t="shared" si="35"/>
        <v>0</v>
      </c>
      <c r="AM70" s="67"/>
      <c r="AN70" s="67"/>
      <c r="AO70" s="67"/>
      <c r="AP70" s="67"/>
      <c r="AQ70" s="62">
        <f t="shared" si="36"/>
        <v>0</v>
      </c>
      <c r="AR70" s="62">
        <f t="shared" si="36"/>
        <v>0</v>
      </c>
      <c r="AS70" s="62">
        <f t="shared" si="36"/>
        <v>0</v>
      </c>
      <c r="AT70" s="62">
        <f t="shared" si="36"/>
        <v>0</v>
      </c>
      <c r="AU70" s="62">
        <f t="shared" si="36"/>
        <v>0</v>
      </c>
      <c r="AW70" s="69"/>
    </row>
    <row r="71" spans="1:49" ht="20.25" hidden="1">
      <c r="A71" s="58"/>
      <c r="B71" s="66" t="s">
        <v>107</v>
      </c>
      <c r="C71" s="60">
        <f t="shared" si="28"/>
        <v>0</v>
      </c>
      <c r="D71" s="67">
        <f t="shared" si="29"/>
        <v>0</v>
      </c>
      <c r="E71" s="67">
        <f t="shared" si="29"/>
        <v>0</v>
      </c>
      <c r="F71" s="67">
        <f t="shared" si="29"/>
        <v>0</v>
      </c>
      <c r="G71" s="67">
        <f t="shared" si="29"/>
        <v>0</v>
      </c>
      <c r="H71" s="60">
        <f t="shared" si="30"/>
        <v>0</v>
      </c>
      <c r="I71" s="67"/>
      <c r="J71" s="67"/>
      <c r="K71" s="67"/>
      <c r="L71" s="67"/>
      <c r="M71" s="62">
        <f t="shared" si="25"/>
        <v>0</v>
      </c>
      <c r="N71" s="62">
        <f t="shared" si="25"/>
        <v>0</v>
      </c>
      <c r="O71" s="62">
        <f t="shared" si="25"/>
        <v>0</v>
      </c>
      <c r="P71" s="62">
        <f t="shared" si="25"/>
        <v>0</v>
      </c>
      <c r="Q71" s="62">
        <f t="shared" si="25"/>
        <v>0</v>
      </c>
      <c r="R71" s="60">
        <f t="shared" si="31"/>
        <v>0</v>
      </c>
      <c r="S71" s="67"/>
      <c r="T71" s="67"/>
      <c r="U71" s="67"/>
      <c r="V71" s="67"/>
      <c r="W71" s="60">
        <f t="shared" si="32"/>
        <v>0</v>
      </c>
      <c r="X71" s="67"/>
      <c r="Y71" s="67"/>
      <c r="Z71" s="67"/>
      <c r="AA71" s="67"/>
      <c r="AB71" s="62">
        <f t="shared" si="33"/>
        <v>0</v>
      </c>
      <c r="AC71" s="62">
        <f t="shared" si="33"/>
        <v>0</v>
      </c>
      <c r="AD71" s="62">
        <f t="shared" si="33"/>
        <v>0</v>
      </c>
      <c r="AE71" s="62">
        <f t="shared" si="33"/>
        <v>0</v>
      </c>
      <c r="AF71" s="62">
        <f t="shared" si="33"/>
        <v>0</v>
      </c>
      <c r="AG71" s="60">
        <f t="shared" si="34"/>
        <v>0</v>
      </c>
      <c r="AH71" s="67"/>
      <c r="AI71" s="67"/>
      <c r="AJ71" s="67"/>
      <c r="AK71" s="67"/>
      <c r="AL71" s="60">
        <f t="shared" si="35"/>
        <v>0</v>
      </c>
      <c r="AM71" s="67"/>
      <c r="AN71" s="67"/>
      <c r="AO71" s="67"/>
      <c r="AP71" s="67"/>
      <c r="AQ71" s="62">
        <f t="shared" si="36"/>
        <v>0</v>
      </c>
      <c r="AR71" s="62">
        <f t="shared" si="36"/>
        <v>0</v>
      </c>
      <c r="AS71" s="62">
        <f t="shared" si="36"/>
        <v>0</v>
      </c>
      <c r="AT71" s="62">
        <f t="shared" si="36"/>
        <v>0</v>
      </c>
      <c r="AU71" s="62">
        <f t="shared" si="36"/>
        <v>0</v>
      </c>
      <c r="AW71" s="69"/>
    </row>
    <row r="72" spans="1:49" ht="20.25" hidden="1">
      <c r="A72" s="58"/>
      <c r="B72" s="66" t="s">
        <v>82</v>
      </c>
      <c r="C72" s="60">
        <f t="shared" si="28"/>
        <v>0</v>
      </c>
      <c r="D72" s="67">
        <f t="shared" si="29"/>
        <v>0</v>
      </c>
      <c r="E72" s="67">
        <f t="shared" si="29"/>
        <v>0</v>
      </c>
      <c r="F72" s="67">
        <f t="shared" si="29"/>
        <v>0</v>
      </c>
      <c r="G72" s="67">
        <f t="shared" si="29"/>
        <v>0</v>
      </c>
      <c r="H72" s="60">
        <f t="shared" si="30"/>
        <v>0</v>
      </c>
      <c r="I72" s="67"/>
      <c r="J72" s="67"/>
      <c r="K72" s="67"/>
      <c r="L72" s="67"/>
      <c r="M72" s="62">
        <f t="shared" si="25"/>
        <v>0</v>
      </c>
      <c r="N72" s="62">
        <f t="shared" si="25"/>
        <v>0</v>
      </c>
      <c r="O72" s="62">
        <f t="shared" si="25"/>
        <v>0</v>
      </c>
      <c r="P72" s="62">
        <f t="shared" si="25"/>
        <v>0</v>
      </c>
      <c r="Q72" s="62">
        <f t="shared" si="25"/>
        <v>0</v>
      </c>
      <c r="R72" s="60">
        <f t="shared" si="31"/>
        <v>0</v>
      </c>
      <c r="S72" s="67"/>
      <c r="T72" s="67"/>
      <c r="U72" s="67"/>
      <c r="V72" s="67"/>
      <c r="W72" s="60">
        <f t="shared" si="32"/>
        <v>0</v>
      </c>
      <c r="X72" s="67"/>
      <c r="Y72" s="67"/>
      <c r="Z72" s="67"/>
      <c r="AA72" s="67"/>
      <c r="AB72" s="62">
        <f t="shared" si="33"/>
        <v>0</v>
      </c>
      <c r="AC72" s="62">
        <f t="shared" si="33"/>
        <v>0</v>
      </c>
      <c r="AD72" s="62">
        <f t="shared" si="33"/>
        <v>0</v>
      </c>
      <c r="AE72" s="62">
        <f t="shared" si="33"/>
        <v>0</v>
      </c>
      <c r="AF72" s="62">
        <f t="shared" si="33"/>
        <v>0</v>
      </c>
      <c r="AG72" s="60">
        <f t="shared" si="34"/>
        <v>0</v>
      </c>
      <c r="AH72" s="67"/>
      <c r="AI72" s="67"/>
      <c r="AJ72" s="67"/>
      <c r="AK72" s="67"/>
      <c r="AL72" s="60">
        <f t="shared" si="35"/>
        <v>0</v>
      </c>
      <c r="AM72" s="67"/>
      <c r="AN72" s="67"/>
      <c r="AO72" s="67"/>
      <c r="AP72" s="67"/>
      <c r="AQ72" s="62">
        <f t="shared" si="36"/>
        <v>0</v>
      </c>
      <c r="AR72" s="62">
        <f t="shared" si="36"/>
        <v>0</v>
      </c>
      <c r="AS72" s="62">
        <f t="shared" si="36"/>
        <v>0</v>
      </c>
      <c r="AT72" s="62">
        <f t="shared" si="36"/>
        <v>0</v>
      </c>
      <c r="AU72" s="62">
        <f t="shared" si="36"/>
        <v>0</v>
      </c>
      <c r="AW72" s="69"/>
    </row>
    <row r="73" spans="1:49" ht="20.25" hidden="1">
      <c r="A73" s="58"/>
      <c r="B73" s="66" t="s">
        <v>108</v>
      </c>
      <c r="C73" s="60">
        <f t="shared" si="28"/>
        <v>0</v>
      </c>
      <c r="D73" s="67">
        <f t="shared" si="29"/>
        <v>0</v>
      </c>
      <c r="E73" s="67">
        <f t="shared" si="29"/>
        <v>0</v>
      </c>
      <c r="F73" s="67">
        <f t="shared" si="29"/>
        <v>0</v>
      </c>
      <c r="G73" s="67">
        <f t="shared" si="29"/>
        <v>0</v>
      </c>
      <c r="H73" s="60">
        <f t="shared" si="30"/>
        <v>0</v>
      </c>
      <c r="I73" s="67"/>
      <c r="J73" s="67"/>
      <c r="K73" s="67"/>
      <c r="L73" s="67"/>
      <c r="M73" s="62">
        <f t="shared" si="25"/>
        <v>0</v>
      </c>
      <c r="N73" s="62">
        <f t="shared" si="25"/>
        <v>0</v>
      </c>
      <c r="O73" s="62">
        <f t="shared" si="25"/>
        <v>0</v>
      </c>
      <c r="P73" s="62">
        <f t="shared" si="25"/>
        <v>0</v>
      </c>
      <c r="Q73" s="62">
        <f t="shared" si="25"/>
        <v>0</v>
      </c>
      <c r="R73" s="60">
        <f t="shared" si="31"/>
        <v>0</v>
      </c>
      <c r="S73" s="67"/>
      <c r="T73" s="67"/>
      <c r="U73" s="67"/>
      <c r="V73" s="67"/>
      <c r="W73" s="60">
        <f t="shared" si="32"/>
        <v>0</v>
      </c>
      <c r="X73" s="67"/>
      <c r="Y73" s="67"/>
      <c r="Z73" s="67"/>
      <c r="AA73" s="67"/>
      <c r="AB73" s="62">
        <f t="shared" si="33"/>
        <v>0</v>
      </c>
      <c r="AC73" s="62">
        <f t="shared" si="33"/>
        <v>0</v>
      </c>
      <c r="AD73" s="62">
        <f t="shared" si="33"/>
        <v>0</v>
      </c>
      <c r="AE73" s="62">
        <f t="shared" si="33"/>
        <v>0</v>
      </c>
      <c r="AF73" s="62">
        <f t="shared" si="33"/>
        <v>0</v>
      </c>
      <c r="AG73" s="60">
        <f t="shared" si="34"/>
        <v>0</v>
      </c>
      <c r="AH73" s="67"/>
      <c r="AI73" s="67"/>
      <c r="AJ73" s="67"/>
      <c r="AK73" s="67"/>
      <c r="AL73" s="60">
        <f t="shared" si="35"/>
        <v>0</v>
      </c>
      <c r="AM73" s="67"/>
      <c r="AN73" s="67"/>
      <c r="AO73" s="67"/>
      <c r="AP73" s="67"/>
      <c r="AQ73" s="62">
        <f t="shared" si="36"/>
        <v>0</v>
      </c>
      <c r="AR73" s="62">
        <f t="shared" si="36"/>
        <v>0</v>
      </c>
      <c r="AS73" s="62">
        <f t="shared" si="36"/>
        <v>0</v>
      </c>
      <c r="AT73" s="62">
        <f t="shared" si="36"/>
        <v>0</v>
      </c>
      <c r="AU73" s="62">
        <f t="shared" si="36"/>
        <v>0</v>
      </c>
      <c r="AW73" s="69"/>
    </row>
    <row r="74" spans="1:49" ht="20.25">
      <c r="A74" s="58"/>
      <c r="B74" s="76" t="s">
        <v>109</v>
      </c>
      <c r="C74" s="60">
        <f t="shared" si="28"/>
        <v>157.02219999999997</v>
      </c>
      <c r="D74" s="67">
        <f>'[2]Невин'!D153</f>
        <v>0</v>
      </c>
      <c r="E74" s="67">
        <f>'[2]Невин'!E153</f>
        <v>0</v>
      </c>
      <c r="F74" s="67">
        <f>'[2]Невин'!F153</f>
        <v>54.366099999999996</v>
      </c>
      <c r="G74" s="67">
        <f>'[2]Невин'!G153</f>
        <v>102.65609999999998</v>
      </c>
      <c r="H74" s="60">
        <f t="shared" si="30"/>
        <v>24.69353333333333</v>
      </c>
      <c r="I74" s="67">
        <f>'[2]Невин'!I153</f>
        <v>0</v>
      </c>
      <c r="J74" s="67">
        <f>'[2]Невин'!J153</f>
        <v>0</v>
      </c>
      <c r="K74" s="67">
        <f>'[2]Невин'!K153</f>
        <v>7.886399999999999</v>
      </c>
      <c r="L74" s="67">
        <f>'[2]Невин'!L153</f>
        <v>16.807133333333333</v>
      </c>
      <c r="M74" s="62">
        <f t="shared" si="25"/>
        <v>6358.8388862941165</v>
      </c>
      <c r="N74" s="62">
        <f t="shared" si="25"/>
        <v>0</v>
      </c>
      <c r="O74" s="62">
        <f t="shared" si="25"/>
        <v>0</v>
      </c>
      <c r="P74" s="62">
        <f t="shared" si="25"/>
        <v>6893.652363562589</v>
      </c>
      <c r="Q74" s="62">
        <f t="shared" si="25"/>
        <v>6107.888713919089</v>
      </c>
      <c r="R74" s="60">
        <f t="shared" si="31"/>
        <v>78.54239999999999</v>
      </c>
      <c r="S74" s="67">
        <f>'[2]Невин'!S153</f>
        <v>0</v>
      </c>
      <c r="T74" s="67">
        <f>'[2]Невин'!T153</f>
        <v>0</v>
      </c>
      <c r="U74" s="67">
        <f>'[2]Невин'!U153</f>
        <v>26.778399999999998</v>
      </c>
      <c r="V74" s="67">
        <f>'[2]Невин'!V153</f>
        <v>51.763999999999996</v>
      </c>
      <c r="W74" s="60">
        <f t="shared" si="32"/>
        <v>24.970066666666664</v>
      </c>
      <c r="X74" s="67">
        <f>'[2]Невин'!X153</f>
        <v>0</v>
      </c>
      <c r="Y74" s="67">
        <f>'[2]Невин'!Y153</f>
        <v>0</v>
      </c>
      <c r="Z74" s="67">
        <f>'[2]Невин'!Z153</f>
        <v>7.9432</v>
      </c>
      <c r="AA74" s="67">
        <f>'[2]Невин'!AA153</f>
        <v>17.026866666666663</v>
      </c>
      <c r="AB74" s="62">
        <f t="shared" si="33"/>
        <v>3145.4621667009296</v>
      </c>
      <c r="AC74" s="62">
        <f t="shared" si="33"/>
        <v>0</v>
      </c>
      <c r="AD74" s="62">
        <f t="shared" si="33"/>
        <v>0</v>
      </c>
      <c r="AE74" s="62">
        <f t="shared" si="33"/>
        <v>3371.235773995367</v>
      </c>
      <c r="AF74" s="62">
        <f t="shared" si="33"/>
        <v>3040.136568481968</v>
      </c>
      <c r="AG74" s="60">
        <f t="shared" si="34"/>
        <v>78.4798</v>
      </c>
      <c r="AH74" s="67">
        <f>'[2]Невин'!AH153</f>
        <v>0</v>
      </c>
      <c r="AI74" s="67">
        <f>'[2]Невин'!AI153</f>
        <v>0</v>
      </c>
      <c r="AJ74" s="67">
        <f>'[2]Невин'!AJ153</f>
        <v>27.5877</v>
      </c>
      <c r="AK74" s="67">
        <f>'[2]Невин'!AK153</f>
        <v>50.8921</v>
      </c>
      <c r="AL74" s="60">
        <f t="shared" si="35"/>
        <v>24.417</v>
      </c>
      <c r="AM74" s="67">
        <f>'[2]Невин'!AM153</f>
        <v>0</v>
      </c>
      <c r="AN74" s="67">
        <f>'[2]Невин'!AN153</f>
        <v>0</v>
      </c>
      <c r="AO74" s="67">
        <f>'[2]Невин'!AO153</f>
        <v>7.8296</v>
      </c>
      <c r="AP74" s="67">
        <f>'[2]Невин'!AP153</f>
        <v>16.587400000000002</v>
      </c>
      <c r="AQ74" s="62">
        <f t="shared" si="36"/>
        <v>3214.1458819674817</v>
      </c>
      <c r="AR74" s="62">
        <f t="shared" si="36"/>
        <v>0</v>
      </c>
      <c r="AS74" s="62">
        <f t="shared" si="36"/>
        <v>0</v>
      </c>
      <c r="AT74" s="62">
        <f t="shared" si="36"/>
        <v>3523.5133340145094</v>
      </c>
      <c r="AU74" s="62">
        <f t="shared" si="36"/>
        <v>3068.117969060853</v>
      </c>
      <c r="AW74" s="69"/>
    </row>
    <row r="75" spans="1:49" ht="40.5" hidden="1">
      <c r="A75" s="58"/>
      <c r="B75" s="76" t="s">
        <v>110</v>
      </c>
      <c r="C75" s="60">
        <f t="shared" si="28"/>
        <v>0</v>
      </c>
      <c r="D75" s="67">
        <f t="shared" si="29"/>
        <v>0</v>
      </c>
      <c r="E75" s="67">
        <f t="shared" si="29"/>
        <v>0</v>
      </c>
      <c r="F75" s="67">
        <f t="shared" si="29"/>
        <v>0</v>
      </c>
      <c r="G75" s="67">
        <f t="shared" si="29"/>
        <v>0</v>
      </c>
      <c r="H75" s="60">
        <f t="shared" si="30"/>
        <v>0</v>
      </c>
      <c r="I75" s="67">
        <f aca="true" t="shared" si="37" ref="I75:L80">X75+AM75</f>
        <v>0</v>
      </c>
      <c r="J75" s="67">
        <f t="shared" si="37"/>
        <v>0</v>
      </c>
      <c r="K75" s="67">
        <f t="shared" si="37"/>
        <v>0</v>
      </c>
      <c r="L75" s="67">
        <f t="shared" si="37"/>
        <v>0</v>
      </c>
      <c r="M75" s="62">
        <f t="shared" si="25"/>
        <v>0</v>
      </c>
      <c r="N75" s="62">
        <f t="shared" si="25"/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0">
        <f t="shared" si="31"/>
        <v>0</v>
      </c>
      <c r="S75" s="67">
        <f aca="true" t="shared" si="38" ref="S75:V80">AH75+AW75</f>
        <v>0</v>
      </c>
      <c r="T75" s="67">
        <f t="shared" si="38"/>
        <v>0</v>
      </c>
      <c r="U75" s="67">
        <f t="shared" si="38"/>
        <v>0</v>
      </c>
      <c r="V75" s="67">
        <f t="shared" si="38"/>
        <v>0</v>
      </c>
      <c r="W75" s="60">
        <f t="shared" si="32"/>
        <v>0</v>
      </c>
      <c r="X75" s="67">
        <f aca="true" t="shared" si="39" ref="X75:AA80">AM75+BB75</f>
        <v>0</v>
      </c>
      <c r="Y75" s="67">
        <f t="shared" si="39"/>
        <v>0</v>
      </c>
      <c r="Z75" s="67">
        <f t="shared" si="39"/>
        <v>0</v>
      </c>
      <c r="AA75" s="67">
        <f t="shared" si="39"/>
        <v>0</v>
      </c>
      <c r="AB75" s="62">
        <f t="shared" si="33"/>
        <v>0</v>
      </c>
      <c r="AC75" s="62">
        <f t="shared" si="33"/>
        <v>0</v>
      </c>
      <c r="AD75" s="62">
        <f t="shared" si="33"/>
        <v>0</v>
      </c>
      <c r="AE75" s="62">
        <f t="shared" si="33"/>
        <v>0</v>
      </c>
      <c r="AF75" s="62">
        <f t="shared" si="33"/>
        <v>0</v>
      </c>
      <c r="AG75" s="60">
        <f t="shared" si="34"/>
        <v>0</v>
      </c>
      <c r="AH75" s="67">
        <f aca="true" t="shared" si="40" ref="AH75:AK80">AW75+BL75</f>
        <v>0</v>
      </c>
      <c r="AI75" s="67">
        <f t="shared" si="40"/>
        <v>0</v>
      </c>
      <c r="AJ75" s="67">
        <f t="shared" si="40"/>
        <v>0</v>
      </c>
      <c r="AK75" s="67">
        <f t="shared" si="40"/>
        <v>0</v>
      </c>
      <c r="AL75" s="60">
        <f t="shared" si="35"/>
        <v>0</v>
      </c>
      <c r="AM75" s="67">
        <f aca="true" t="shared" si="41" ref="AM75:AP80">BB75+BQ75</f>
        <v>0</v>
      </c>
      <c r="AN75" s="67">
        <f t="shared" si="41"/>
        <v>0</v>
      </c>
      <c r="AO75" s="67">
        <f t="shared" si="41"/>
        <v>0</v>
      </c>
      <c r="AP75" s="67">
        <f t="shared" si="41"/>
        <v>0</v>
      </c>
      <c r="AQ75" s="62">
        <f t="shared" si="36"/>
        <v>0</v>
      </c>
      <c r="AR75" s="62">
        <f t="shared" si="36"/>
        <v>0</v>
      </c>
      <c r="AS75" s="62">
        <f t="shared" si="36"/>
        <v>0</v>
      </c>
      <c r="AT75" s="62">
        <f t="shared" si="36"/>
        <v>0</v>
      </c>
      <c r="AU75" s="62">
        <f t="shared" si="36"/>
        <v>0</v>
      </c>
      <c r="AW75" s="69"/>
    </row>
    <row r="76" spans="1:49" ht="20.25" hidden="1">
      <c r="A76" s="58"/>
      <c r="B76" s="76" t="s">
        <v>111</v>
      </c>
      <c r="C76" s="60">
        <f t="shared" si="28"/>
        <v>0</v>
      </c>
      <c r="D76" s="67">
        <f t="shared" si="29"/>
        <v>0</v>
      </c>
      <c r="E76" s="67">
        <f t="shared" si="29"/>
        <v>0</v>
      </c>
      <c r="F76" s="67">
        <f t="shared" si="29"/>
        <v>0</v>
      </c>
      <c r="G76" s="67">
        <f t="shared" si="29"/>
        <v>0</v>
      </c>
      <c r="H76" s="60">
        <f t="shared" si="30"/>
        <v>0</v>
      </c>
      <c r="I76" s="67">
        <f t="shared" si="37"/>
        <v>0</v>
      </c>
      <c r="J76" s="67">
        <f t="shared" si="37"/>
        <v>0</v>
      </c>
      <c r="K76" s="67">
        <f t="shared" si="37"/>
        <v>0</v>
      </c>
      <c r="L76" s="67">
        <f t="shared" si="37"/>
        <v>0</v>
      </c>
      <c r="M76" s="62">
        <f t="shared" si="25"/>
        <v>0</v>
      </c>
      <c r="N76" s="62">
        <f t="shared" si="25"/>
        <v>0</v>
      </c>
      <c r="O76" s="62">
        <f t="shared" si="25"/>
        <v>0</v>
      </c>
      <c r="P76" s="62">
        <f t="shared" si="25"/>
        <v>0</v>
      </c>
      <c r="Q76" s="62">
        <f t="shared" si="25"/>
        <v>0</v>
      </c>
      <c r="R76" s="60">
        <f t="shared" si="31"/>
        <v>0</v>
      </c>
      <c r="S76" s="67">
        <f t="shared" si="38"/>
        <v>0</v>
      </c>
      <c r="T76" s="67">
        <f t="shared" si="38"/>
        <v>0</v>
      </c>
      <c r="U76" s="67">
        <f t="shared" si="38"/>
        <v>0</v>
      </c>
      <c r="V76" s="67">
        <f t="shared" si="38"/>
        <v>0</v>
      </c>
      <c r="W76" s="60">
        <f t="shared" si="32"/>
        <v>0</v>
      </c>
      <c r="X76" s="67">
        <f t="shared" si="39"/>
        <v>0</v>
      </c>
      <c r="Y76" s="67">
        <f t="shared" si="39"/>
        <v>0</v>
      </c>
      <c r="Z76" s="67">
        <f t="shared" si="39"/>
        <v>0</v>
      </c>
      <c r="AA76" s="67">
        <f t="shared" si="39"/>
        <v>0</v>
      </c>
      <c r="AB76" s="62">
        <f t="shared" si="33"/>
        <v>0</v>
      </c>
      <c r="AC76" s="62">
        <f t="shared" si="33"/>
        <v>0</v>
      </c>
      <c r="AD76" s="62">
        <f t="shared" si="33"/>
        <v>0</v>
      </c>
      <c r="AE76" s="62">
        <f t="shared" si="33"/>
        <v>0</v>
      </c>
      <c r="AF76" s="62">
        <f t="shared" si="33"/>
        <v>0</v>
      </c>
      <c r="AG76" s="60">
        <f t="shared" si="34"/>
        <v>0</v>
      </c>
      <c r="AH76" s="67">
        <f t="shared" si="40"/>
        <v>0</v>
      </c>
      <c r="AI76" s="67">
        <f t="shared" si="40"/>
        <v>0</v>
      </c>
      <c r="AJ76" s="67">
        <f t="shared" si="40"/>
        <v>0</v>
      </c>
      <c r="AK76" s="67">
        <f t="shared" si="40"/>
        <v>0</v>
      </c>
      <c r="AL76" s="60">
        <f t="shared" si="35"/>
        <v>0</v>
      </c>
      <c r="AM76" s="67">
        <f t="shared" si="41"/>
        <v>0</v>
      </c>
      <c r="AN76" s="67">
        <f t="shared" si="41"/>
        <v>0</v>
      </c>
      <c r="AO76" s="67">
        <f t="shared" si="41"/>
        <v>0</v>
      </c>
      <c r="AP76" s="67">
        <f t="shared" si="41"/>
        <v>0</v>
      </c>
      <c r="AQ76" s="62">
        <f t="shared" si="36"/>
        <v>0</v>
      </c>
      <c r="AR76" s="62">
        <f t="shared" si="36"/>
        <v>0</v>
      </c>
      <c r="AS76" s="62">
        <f t="shared" si="36"/>
        <v>0</v>
      </c>
      <c r="AT76" s="62">
        <f t="shared" si="36"/>
        <v>0</v>
      </c>
      <c r="AU76" s="62">
        <f t="shared" si="36"/>
        <v>0</v>
      </c>
      <c r="AW76" s="69"/>
    </row>
    <row r="77" spans="1:49" ht="20.25" hidden="1">
      <c r="A77" s="58"/>
      <c r="B77" s="76" t="s">
        <v>112</v>
      </c>
      <c r="C77" s="60">
        <f t="shared" si="28"/>
        <v>0</v>
      </c>
      <c r="D77" s="67">
        <f t="shared" si="29"/>
        <v>0</v>
      </c>
      <c r="E77" s="67">
        <f t="shared" si="29"/>
        <v>0</v>
      </c>
      <c r="F77" s="67">
        <f t="shared" si="29"/>
        <v>0</v>
      </c>
      <c r="G77" s="67">
        <f t="shared" si="29"/>
        <v>0</v>
      </c>
      <c r="H77" s="60">
        <f t="shared" si="30"/>
        <v>0</v>
      </c>
      <c r="I77" s="67">
        <f t="shared" si="37"/>
        <v>0</v>
      </c>
      <c r="J77" s="67">
        <f t="shared" si="37"/>
        <v>0</v>
      </c>
      <c r="K77" s="67">
        <f t="shared" si="37"/>
        <v>0</v>
      </c>
      <c r="L77" s="67">
        <f t="shared" si="37"/>
        <v>0</v>
      </c>
      <c r="M77" s="62">
        <f t="shared" si="25"/>
        <v>0</v>
      </c>
      <c r="N77" s="62">
        <f t="shared" si="25"/>
        <v>0</v>
      </c>
      <c r="O77" s="62">
        <f t="shared" si="25"/>
        <v>0</v>
      </c>
      <c r="P77" s="62">
        <f t="shared" si="25"/>
        <v>0</v>
      </c>
      <c r="Q77" s="62">
        <f t="shared" si="25"/>
        <v>0</v>
      </c>
      <c r="R77" s="60">
        <f t="shared" si="31"/>
        <v>0</v>
      </c>
      <c r="S77" s="67">
        <f t="shared" si="38"/>
        <v>0</v>
      </c>
      <c r="T77" s="67">
        <f t="shared" si="38"/>
        <v>0</v>
      </c>
      <c r="U77" s="67">
        <f t="shared" si="38"/>
        <v>0</v>
      </c>
      <c r="V77" s="67">
        <f t="shared" si="38"/>
        <v>0</v>
      </c>
      <c r="W77" s="60">
        <f t="shared" si="32"/>
        <v>0</v>
      </c>
      <c r="X77" s="67">
        <f t="shared" si="39"/>
        <v>0</v>
      </c>
      <c r="Y77" s="67">
        <f t="shared" si="39"/>
        <v>0</v>
      </c>
      <c r="Z77" s="67">
        <f t="shared" si="39"/>
        <v>0</v>
      </c>
      <c r="AA77" s="67">
        <f t="shared" si="39"/>
        <v>0</v>
      </c>
      <c r="AB77" s="62">
        <f t="shared" si="33"/>
        <v>0</v>
      </c>
      <c r="AC77" s="62">
        <f t="shared" si="33"/>
        <v>0</v>
      </c>
      <c r="AD77" s="62">
        <f t="shared" si="33"/>
        <v>0</v>
      </c>
      <c r="AE77" s="62">
        <f t="shared" si="33"/>
        <v>0</v>
      </c>
      <c r="AF77" s="62">
        <f t="shared" si="33"/>
        <v>0</v>
      </c>
      <c r="AG77" s="60">
        <f t="shared" si="34"/>
        <v>0</v>
      </c>
      <c r="AH77" s="67">
        <f t="shared" si="40"/>
        <v>0</v>
      </c>
      <c r="AI77" s="67">
        <f t="shared" si="40"/>
        <v>0</v>
      </c>
      <c r="AJ77" s="67">
        <f t="shared" si="40"/>
        <v>0</v>
      </c>
      <c r="AK77" s="67">
        <f t="shared" si="40"/>
        <v>0</v>
      </c>
      <c r="AL77" s="60">
        <f t="shared" si="35"/>
        <v>0</v>
      </c>
      <c r="AM77" s="67">
        <f t="shared" si="41"/>
        <v>0</v>
      </c>
      <c r="AN77" s="67">
        <f t="shared" si="41"/>
        <v>0</v>
      </c>
      <c r="AO77" s="67">
        <f t="shared" si="41"/>
        <v>0</v>
      </c>
      <c r="AP77" s="67">
        <f t="shared" si="41"/>
        <v>0</v>
      </c>
      <c r="AQ77" s="62">
        <f t="shared" si="36"/>
        <v>0</v>
      </c>
      <c r="AR77" s="62">
        <f t="shared" si="36"/>
        <v>0</v>
      </c>
      <c r="AS77" s="62">
        <f t="shared" si="36"/>
        <v>0</v>
      </c>
      <c r="AT77" s="62">
        <f t="shared" si="36"/>
        <v>0</v>
      </c>
      <c r="AU77" s="62">
        <f t="shared" si="36"/>
        <v>0</v>
      </c>
      <c r="AW77" s="69"/>
    </row>
    <row r="78" spans="1:49" ht="20.25" hidden="1">
      <c r="A78" s="58"/>
      <c r="B78" s="76" t="s">
        <v>113</v>
      </c>
      <c r="C78" s="60">
        <f t="shared" si="28"/>
        <v>0</v>
      </c>
      <c r="D78" s="67">
        <f t="shared" si="29"/>
        <v>0</v>
      </c>
      <c r="E78" s="67">
        <f t="shared" si="29"/>
        <v>0</v>
      </c>
      <c r="F78" s="67">
        <f t="shared" si="29"/>
        <v>0</v>
      </c>
      <c r="G78" s="67">
        <f t="shared" si="29"/>
        <v>0</v>
      </c>
      <c r="H78" s="60">
        <f t="shared" si="30"/>
        <v>0</v>
      </c>
      <c r="I78" s="67">
        <f t="shared" si="37"/>
        <v>0</v>
      </c>
      <c r="J78" s="67">
        <f t="shared" si="37"/>
        <v>0</v>
      </c>
      <c r="K78" s="67">
        <f t="shared" si="37"/>
        <v>0</v>
      </c>
      <c r="L78" s="67">
        <f t="shared" si="37"/>
        <v>0</v>
      </c>
      <c r="M78" s="62">
        <f t="shared" si="25"/>
        <v>0</v>
      </c>
      <c r="N78" s="62">
        <f t="shared" si="25"/>
        <v>0</v>
      </c>
      <c r="O78" s="62">
        <f t="shared" si="25"/>
        <v>0</v>
      </c>
      <c r="P78" s="62">
        <f t="shared" si="25"/>
        <v>0</v>
      </c>
      <c r="Q78" s="62">
        <f t="shared" si="25"/>
        <v>0</v>
      </c>
      <c r="R78" s="60">
        <f t="shared" si="31"/>
        <v>0</v>
      </c>
      <c r="S78" s="67">
        <f t="shared" si="38"/>
        <v>0</v>
      </c>
      <c r="T78" s="67">
        <f t="shared" si="38"/>
        <v>0</v>
      </c>
      <c r="U78" s="67">
        <f t="shared" si="38"/>
        <v>0</v>
      </c>
      <c r="V78" s="67">
        <f t="shared" si="38"/>
        <v>0</v>
      </c>
      <c r="W78" s="60">
        <f t="shared" si="32"/>
        <v>0</v>
      </c>
      <c r="X78" s="67">
        <f t="shared" si="39"/>
        <v>0</v>
      </c>
      <c r="Y78" s="67">
        <f t="shared" si="39"/>
        <v>0</v>
      </c>
      <c r="Z78" s="67">
        <f t="shared" si="39"/>
        <v>0</v>
      </c>
      <c r="AA78" s="67">
        <f t="shared" si="39"/>
        <v>0</v>
      </c>
      <c r="AB78" s="62">
        <f t="shared" si="33"/>
        <v>0</v>
      </c>
      <c r="AC78" s="62">
        <f t="shared" si="33"/>
        <v>0</v>
      </c>
      <c r="AD78" s="62">
        <f t="shared" si="33"/>
        <v>0</v>
      </c>
      <c r="AE78" s="62">
        <f t="shared" si="33"/>
        <v>0</v>
      </c>
      <c r="AF78" s="62">
        <f t="shared" si="33"/>
        <v>0</v>
      </c>
      <c r="AG78" s="60">
        <f t="shared" si="34"/>
        <v>0</v>
      </c>
      <c r="AH78" s="67">
        <f t="shared" si="40"/>
        <v>0</v>
      </c>
      <c r="AI78" s="67">
        <f t="shared" si="40"/>
        <v>0</v>
      </c>
      <c r="AJ78" s="67">
        <f t="shared" si="40"/>
        <v>0</v>
      </c>
      <c r="AK78" s="67">
        <f t="shared" si="40"/>
        <v>0</v>
      </c>
      <c r="AL78" s="60">
        <f t="shared" si="35"/>
        <v>0</v>
      </c>
      <c r="AM78" s="67">
        <f t="shared" si="41"/>
        <v>0</v>
      </c>
      <c r="AN78" s="67">
        <f t="shared" si="41"/>
        <v>0</v>
      </c>
      <c r="AO78" s="67">
        <f t="shared" si="41"/>
        <v>0</v>
      </c>
      <c r="AP78" s="67">
        <f t="shared" si="41"/>
        <v>0</v>
      </c>
      <c r="AQ78" s="62">
        <f t="shared" si="36"/>
        <v>0</v>
      </c>
      <c r="AR78" s="62">
        <f t="shared" si="36"/>
        <v>0</v>
      </c>
      <c r="AS78" s="62">
        <f t="shared" si="36"/>
        <v>0</v>
      </c>
      <c r="AT78" s="62">
        <f t="shared" si="36"/>
        <v>0</v>
      </c>
      <c r="AU78" s="62">
        <f t="shared" si="36"/>
        <v>0</v>
      </c>
      <c r="AW78" s="69"/>
    </row>
    <row r="79" spans="1:49" ht="20.25" hidden="1">
      <c r="A79" s="58"/>
      <c r="B79" s="76" t="s">
        <v>114</v>
      </c>
      <c r="C79" s="60">
        <f t="shared" si="28"/>
        <v>0</v>
      </c>
      <c r="D79" s="67">
        <f t="shared" si="29"/>
        <v>0</v>
      </c>
      <c r="E79" s="67">
        <f t="shared" si="29"/>
        <v>0</v>
      </c>
      <c r="F79" s="67">
        <f t="shared" si="29"/>
        <v>0</v>
      </c>
      <c r="G79" s="67">
        <f t="shared" si="29"/>
        <v>0</v>
      </c>
      <c r="H79" s="60">
        <f t="shared" si="30"/>
        <v>0</v>
      </c>
      <c r="I79" s="67">
        <f t="shared" si="37"/>
        <v>0</v>
      </c>
      <c r="J79" s="67">
        <f t="shared" si="37"/>
        <v>0</v>
      </c>
      <c r="K79" s="67">
        <f t="shared" si="37"/>
        <v>0</v>
      </c>
      <c r="L79" s="67">
        <f t="shared" si="37"/>
        <v>0</v>
      </c>
      <c r="M79" s="62">
        <f t="shared" si="25"/>
        <v>0</v>
      </c>
      <c r="N79" s="62">
        <f t="shared" si="25"/>
        <v>0</v>
      </c>
      <c r="O79" s="62">
        <f t="shared" si="25"/>
        <v>0</v>
      </c>
      <c r="P79" s="62">
        <f t="shared" si="25"/>
        <v>0</v>
      </c>
      <c r="Q79" s="62">
        <f t="shared" si="25"/>
        <v>0</v>
      </c>
      <c r="R79" s="60">
        <f t="shared" si="31"/>
        <v>0</v>
      </c>
      <c r="S79" s="67">
        <f t="shared" si="38"/>
        <v>0</v>
      </c>
      <c r="T79" s="67">
        <f t="shared" si="38"/>
        <v>0</v>
      </c>
      <c r="U79" s="67">
        <f t="shared" si="38"/>
        <v>0</v>
      </c>
      <c r="V79" s="67">
        <f t="shared" si="38"/>
        <v>0</v>
      </c>
      <c r="W79" s="60">
        <f t="shared" si="32"/>
        <v>0</v>
      </c>
      <c r="X79" s="67">
        <f t="shared" si="39"/>
        <v>0</v>
      </c>
      <c r="Y79" s="67">
        <f t="shared" si="39"/>
        <v>0</v>
      </c>
      <c r="Z79" s="67">
        <f t="shared" si="39"/>
        <v>0</v>
      </c>
      <c r="AA79" s="67">
        <f t="shared" si="39"/>
        <v>0</v>
      </c>
      <c r="AB79" s="62">
        <f t="shared" si="33"/>
        <v>0</v>
      </c>
      <c r="AC79" s="62">
        <f t="shared" si="33"/>
        <v>0</v>
      </c>
      <c r="AD79" s="62">
        <f t="shared" si="33"/>
        <v>0</v>
      </c>
      <c r="AE79" s="62">
        <f t="shared" si="33"/>
        <v>0</v>
      </c>
      <c r="AF79" s="62">
        <f t="shared" si="33"/>
        <v>0</v>
      </c>
      <c r="AG79" s="60">
        <f t="shared" si="34"/>
        <v>0</v>
      </c>
      <c r="AH79" s="67">
        <f t="shared" si="40"/>
        <v>0</v>
      </c>
      <c r="AI79" s="67">
        <f t="shared" si="40"/>
        <v>0</v>
      </c>
      <c r="AJ79" s="67">
        <f t="shared" si="40"/>
        <v>0</v>
      </c>
      <c r="AK79" s="67">
        <f t="shared" si="40"/>
        <v>0</v>
      </c>
      <c r="AL79" s="60">
        <f t="shared" si="35"/>
        <v>0</v>
      </c>
      <c r="AM79" s="67">
        <f t="shared" si="41"/>
        <v>0</v>
      </c>
      <c r="AN79" s="67">
        <f t="shared" si="41"/>
        <v>0</v>
      </c>
      <c r="AO79" s="67">
        <f t="shared" si="41"/>
        <v>0</v>
      </c>
      <c r="AP79" s="67">
        <f t="shared" si="41"/>
        <v>0</v>
      </c>
      <c r="AQ79" s="62">
        <f t="shared" si="36"/>
        <v>0</v>
      </c>
      <c r="AR79" s="62">
        <f t="shared" si="36"/>
        <v>0</v>
      </c>
      <c r="AS79" s="62">
        <f t="shared" si="36"/>
        <v>0</v>
      </c>
      <c r="AT79" s="62">
        <f t="shared" si="36"/>
        <v>0</v>
      </c>
      <c r="AU79" s="62">
        <f t="shared" si="36"/>
        <v>0</v>
      </c>
      <c r="AW79" s="69"/>
    </row>
    <row r="80" spans="1:49" ht="20.25" hidden="1">
      <c r="A80" s="58"/>
      <c r="B80" s="76" t="s">
        <v>115</v>
      </c>
      <c r="C80" s="60">
        <f t="shared" si="28"/>
        <v>0</v>
      </c>
      <c r="D80" s="67">
        <f t="shared" si="29"/>
        <v>0</v>
      </c>
      <c r="E80" s="67">
        <f t="shared" si="29"/>
        <v>0</v>
      </c>
      <c r="F80" s="67">
        <f t="shared" si="29"/>
        <v>0</v>
      </c>
      <c r="G80" s="67">
        <f t="shared" si="29"/>
        <v>0</v>
      </c>
      <c r="H80" s="60">
        <f t="shared" si="30"/>
        <v>0</v>
      </c>
      <c r="I80" s="67">
        <f t="shared" si="37"/>
        <v>0</v>
      </c>
      <c r="J80" s="67">
        <f t="shared" si="37"/>
        <v>0</v>
      </c>
      <c r="K80" s="67">
        <f t="shared" si="37"/>
        <v>0</v>
      </c>
      <c r="L80" s="67">
        <f t="shared" si="37"/>
        <v>0</v>
      </c>
      <c r="M80" s="62">
        <f t="shared" si="25"/>
        <v>0</v>
      </c>
      <c r="N80" s="62">
        <f t="shared" si="25"/>
        <v>0</v>
      </c>
      <c r="O80" s="62">
        <f t="shared" si="25"/>
        <v>0</v>
      </c>
      <c r="P80" s="62">
        <f t="shared" si="25"/>
        <v>0</v>
      </c>
      <c r="Q80" s="62">
        <f t="shared" si="25"/>
        <v>0</v>
      </c>
      <c r="R80" s="60">
        <f t="shared" si="31"/>
        <v>0</v>
      </c>
      <c r="S80" s="67">
        <f t="shared" si="38"/>
        <v>0</v>
      </c>
      <c r="T80" s="67">
        <f t="shared" si="38"/>
        <v>0</v>
      </c>
      <c r="U80" s="67">
        <f t="shared" si="38"/>
        <v>0</v>
      </c>
      <c r="V80" s="67">
        <f t="shared" si="38"/>
        <v>0</v>
      </c>
      <c r="W80" s="60">
        <f t="shared" si="32"/>
        <v>0</v>
      </c>
      <c r="X80" s="67">
        <f t="shared" si="39"/>
        <v>0</v>
      </c>
      <c r="Y80" s="67">
        <f t="shared" si="39"/>
        <v>0</v>
      </c>
      <c r="Z80" s="67">
        <f t="shared" si="39"/>
        <v>0</v>
      </c>
      <c r="AA80" s="67">
        <f t="shared" si="39"/>
        <v>0</v>
      </c>
      <c r="AB80" s="62">
        <f t="shared" si="33"/>
        <v>0</v>
      </c>
      <c r="AC80" s="62">
        <f t="shared" si="33"/>
        <v>0</v>
      </c>
      <c r="AD80" s="62">
        <f t="shared" si="33"/>
        <v>0</v>
      </c>
      <c r="AE80" s="62">
        <f t="shared" si="33"/>
        <v>0</v>
      </c>
      <c r="AF80" s="62">
        <f t="shared" si="33"/>
        <v>0</v>
      </c>
      <c r="AG80" s="60">
        <f t="shared" si="34"/>
        <v>0</v>
      </c>
      <c r="AH80" s="67">
        <f t="shared" si="40"/>
        <v>0</v>
      </c>
      <c r="AI80" s="67">
        <f t="shared" si="40"/>
        <v>0</v>
      </c>
      <c r="AJ80" s="67">
        <f t="shared" si="40"/>
        <v>0</v>
      </c>
      <c r="AK80" s="67">
        <f t="shared" si="40"/>
        <v>0</v>
      </c>
      <c r="AL80" s="60">
        <f t="shared" si="35"/>
        <v>0</v>
      </c>
      <c r="AM80" s="67">
        <f t="shared" si="41"/>
        <v>0</v>
      </c>
      <c r="AN80" s="67">
        <f t="shared" si="41"/>
        <v>0</v>
      </c>
      <c r="AO80" s="67">
        <f t="shared" si="41"/>
        <v>0</v>
      </c>
      <c r="AP80" s="67">
        <f t="shared" si="41"/>
        <v>0</v>
      </c>
      <c r="AQ80" s="62">
        <f t="shared" si="36"/>
        <v>0</v>
      </c>
      <c r="AR80" s="62">
        <f t="shared" si="36"/>
        <v>0</v>
      </c>
      <c r="AS80" s="62">
        <f t="shared" si="36"/>
        <v>0</v>
      </c>
      <c r="AT80" s="62">
        <f t="shared" si="36"/>
        <v>0</v>
      </c>
      <c r="AU80" s="62">
        <f t="shared" si="36"/>
        <v>0</v>
      </c>
      <c r="AW80" s="69"/>
    </row>
    <row r="81" spans="1:49" ht="20.25">
      <c r="A81" s="58"/>
      <c r="B81" s="76" t="s">
        <v>116</v>
      </c>
      <c r="C81" s="60">
        <f t="shared" si="28"/>
        <v>1.899</v>
      </c>
      <c r="D81" s="67">
        <f>'[2]Магнит-всего передача'!D153</f>
        <v>0</v>
      </c>
      <c r="E81" s="67">
        <f>'[2]Магнит-всего передача'!E153</f>
        <v>0</v>
      </c>
      <c r="F81" s="67">
        <f>'[2]Магнит-всего передача'!F153</f>
        <v>1.165</v>
      </c>
      <c r="G81" s="67">
        <f>'[2]Магнит-всего передача'!G153</f>
        <v>0.7340000000000001</v>
      </c>
      <c r="H81" s="60">
        <f t="shared" si="30"/>
        <v>0.1</v>
      </c>
      <c r="I81" s="67">
        <f>'[2]Магнит-всего передача'!I153</f>
        <v>0</v>
      </c>
      <c r="J81" s="67">
        <f>'[2]Магнит-всего передача'!J153</f>
        <v>0</v>
      </c>
      <c r="K81" s="67">
        <f>'[2]Магнит-всего передача'!K153</f>
        <v>0</v>
      </c>
      <c r="L81" s="67">
        <f>'[2]Магнит-всего передача'!L153</f>
        <v>0.1</v>
      </c>
      <c r="M81" s="62">
        <f>(AB81+AQ81)/2</f>
        <v>9495</v>
      </c>
      <c r="N81" s="62">
        <f>(AC81+AR81)/2</f>
        <v>0</v>
      </c>
      <c r="O81" s="62">
        <f>(AD81+AS81)/2</f>
        <v>0</v>
      </c>
      <c r="P81" s="62">
        <f>(AE81+AT81)/2</f>
        <v>0</v>
      </c>
      <c r="Q81" s="62">
        <f>(AF81+AU81)/2</f>
        <v>3670</v>
      </c>
      <c r="R81" s="60">
        <f t="shared" si="31"/>
        <v>0.855</v>
      </c>
      <c r="S81" s="67">
        <f>'[2]Магнит-всего передача'!S153</f>
        <v>0</v>
      </c>
      <c r="T81" s="67">
        <f>'[2]Магнит-всего передача'!T153</f>
        <v>0</v>
      </c>
      <c r="U81" s="67">
        <f>'[2]Магнит-всего передача'!U153</f>
        <v>0.5</v>
      </c>
      <c r="V81" s="67">
        <f>'[2]Магнит-всего передача'!V153</f>
        <v>0.35500000000000004</v>
      </c>
      <c r="W81" s="60">
        <f t="shared" si="32"/>
        <v>0.1</v>
      </c>
      <c r="X81" s="67">
        <f>'[2]Магнит-всего передача'!X153</f>
        <v>0</v>
      </c>
      <c r="Y81" s="67">
        <f>'[2]Магнит-всего передача'!Y153</f>
        <v>0</v>
      </c>
      <c r="Z81" s="67">
        <f>'[2]Магнит-всего передача'!Z153</f>
        <v>0</v>
      </c>
      <c r="AA81" s="67">
        <f>'[2]Магнит-всего передача'!AA153</f>
        <v>0.1</v>
      </c>
      <c r="AB81" s="62">
        <f t="shared" si="33"/>
        <v>8549.999999999998</v>
      </c>
      <c r="AC81" s="62">
        <f t="shared" si="33"/>
        <v>0</v>
      </c>
      <c r="AD81" s="62">
        <f t="shared" si="33"/>
        <v>0</v>
      </c>
      <c r="AE81" s="62">
        <f t="shared" si="33"/>
        <v>0</v>
      </c>
      <c r="AF81" s="62">
        <f t="shared" si="33"/>
        <v>3550.0000000000005</v>
      </c>
      <c r="AG81" s="60">
        <f t="shared" si="34"/>
        <v>1.044</v>
      </c>
      <c r="AH81" s="67">
        <f>'[2]Магнит-всего передача'!AH153</f>
        <v>0</v>
      </c>
      <c r="AI81" s="67">
        <f>'[2]Магнит-всего передача'!AI153</f>
        <v>0</v>
      </c>
      <c r="AJ81" s="67">
        <f>'[2]Магнит-всего передача'!AJ153</f>
        <v>0.665</v>
      </c>
      <c r="AK81" s="67">
        <f>'[2]Магнит-всего передача'!AK153</f>
        <v>0.379</v>
      </c>
      <c r="AL81" s="60">
        <f t="shared" si="35"/>
        <v>0.1</v>
      </c>
      <c r="AM81" s="67">
        <f>'[2]Магнит-всего передача'!AM153</f>
        <v>0</v>
      </c>
      <c r="AN81" s="67">
        <f>'[2]Магнит-всего передача'!AN153</f>
        <v>0</v>
      </c>
      <c r="AO81" s="67">
        <f>'[2]Магнит-всего передача'!AO153</f>
        <v>0</v>
      </c>
      <c r="AP81" s="67">
        <f>'[2]Магнит-всего передача'!AP153</f>
        <v>0.1</v>
      </c>
      <c r="AQ81" s="62">
        <f t="shared" si="36"/>
        <v>10440</v>
      </c>
      <c r="AR81" s="62">
        <f t="shared" si="36"/>
        <v>0</v>
      </c>
      <c r="AS81" s="62">
        <f t="shared" si="36"/>
        <v>0</v>
      </c>
      <c r="AT81" s="62">
        <f t="shared" si="36"/>
        <v>0</v>
      </c>
      <c r="AU81" s="62">
        <f t="shared" si="36"/>
        <v>3790</v>
      </c>
      <c r="AW81" s="69"/>
    </row>
    <row r="82" spans="1:49" ht="20.25">
      <c r="A82" s="58"/>
      <c r="B82" s="76" t="s">
        <v>117</v>
      </c>
      <c r="C82" s="60">
        <f t="shared" si="28"/>
        <v>0.6837419999999998</v>
      </c>
      <c r="D82" s="67">
        <v>0</v>
      </c>
      <c r="E82" s="67">
        <v>0</v>
      </c>
      <c r="F82" s="67">
        <v>0.38096399999999997</v>
      </c>
      <c r="G82" s="67">
        <v>0.30277799999999994</v>
      </c>
      <c r="H82" s="60">
        <f t="shared" si="30"/>
        <v>0.09958333333333333</v>
      </c>
      <c r="I82" s="67"/>
      <c r="J82" s="67"/>
      <c r="K82" s="67">
        <v>0.05729166666666667</v>
      </c>
      <c r="L82" s="67">
        <v>0.042291666666666665</v>
      </c>
      <c r="M82" s="62"/>
      <c r="N82" s="62"/>
      <c r="O82" s="62"/>
      <c r="P82" s="62"/>
      <c r="Q82" s="62"/>
      <c r="R82" s="60">
        <f t="shared" si="31"/>
        <v>0.398985</v>
      </c>
      <c r="S82" s="67"/>
      <c r="T82" s="67"/>
      <c r="U82" s="67">
        <v>0.223242</v>
      </c>
      <c r="V82" s="67">
        <v>0.17574299999999998</v>
      </c>
      <c r="W82" s="60">
        <f t="shared" si="32"/>
        <v>0.09566666666666668</v>
      </c>
      <c r="X82" s="67"/>
      <c r="Y82" s="67"/>
      <c r="Z82" s="67">
        <v>0.05533333333333334</v>
      </c>
      <c r="AA82" s="67">
        <v>0.04033333333333333</v>
      </c>
      <c r="AB82" s="62"/>
      <c r="AC82" s="62"/>
      <c r="AD82" s="62"/>
      <c r="AE82" s="62"/>
      <c r="AF82" s="62"/>
      <c r="AG82" s="60">
        <f t="shared" si="34"/>
        <v>0.28475700000000004</v>
      </c>
      <c r="AH82" s="67"/>
      <c r="AI82" s="67"/>
      <c r="AJ82" s="67">
        <v>0.157722</v>
      </c>
      <c r="AK82" s="67">
        <v>0.127035</v>
      </c>
      <c r="AL82" s="60">
        <f t="shared" si="35"/>
        <v>0.1035</v>
      </c>
      <c r="AM82" s="67"/>
      <c r="AN82" s="67"/>
      <c r="AO82" s="67">
        <v>0.05925</v>
      </c>
      <c r="AP82" s="67">
        <v>0.04425</v>
      </c>
      <c r="AQ82" s="62"/>
      <c r="AR82" s="62"/>
      <c r="AS82" s="62"/>
      <c r="AT82" s="62"/>
      <c r="AU82" s="62"/>
      <c r="AW82" s="69"/>
    </row>
    <row r="83" spans="1:256" ht="20.25">
      <c r="A83" s="70" t="s">
        <v>118</v>
      </c>
      <c r="B83" s="71" t="s">
        <v>119</v>
      </c>
      <c r="C83" s="55">
        <f>SUM(D83:G83)</f>
        <v>1.082874</v>
      </c>
      <c r="D83" s="72">
        <f>D84+D89+D94+D99+D104+D109+D114+D119+D124+D129+D134+D139+D144+D149+D154+D159+D164+D169+D174+D179+D184+D189</f>
        <v>0</v>
      </c>
      <c r="E83" s="72">
        <f>E84+E89+E94+E99+E104+E109+E114+E119+E124+E129+E134+E139+E144+E149+E154+E159+E164+E169+E174+E179+E184+E189</f>
        <v>0</v>
      </c>
      <c r="F83" s="72">
        <f>F84+F89+F94+F99+F104+F109+F114+F119+F124+F129+F134+F139+F144+F149+F154+F159+F164+F169+F174+F179+F184+F189</f>
        <v>1.082874</v>
      </c>
      <c r="G83" s="72">
        <f>G84+G89+G94+G99+G104+G109+G114+G119+G124+G129+G134+G139+G144+G149+G154+G159+G164+G169+G174+G179+G184+G189</f>
        <v>0</v>
      </c>
      <c r="H83" s="55">
        <f t="shared" si="30"/>
        <v>0.22999999999999998</v>
      </c>
      <c r="I83" s="72">
        <f>I84+I89+I94+I99+I104+I109+I114+I119+I124+I129+I134+I139+I144+I149+I154+I159+I164+I169+I174+I179+I184+I189</f>
        <v>0</v>
      </c>
      <c r="J83" s="72">
        <f>J84+J89+J94+J99+J104+J109+J114+J119+J124+J129+J134+J139+J144+J149+J154+J159+J164+J169+J174+J179+J184+J189</f>
        <v>0</v>
      </c>
      <c r="K83" s="72">
        <f>K84+K89+K94+K99+K104+K109+K114+K119+K124+K129+K134+K139+K144+K149+K154+K159+K164+K169+K174+K179+K184+K189</f>
        <v>0.22999999999999998</v>
      </c>
      <c r="L83" s="72">
        <f>L84+L89+L94+L99+L104+L109+L114+L119+L124+L129+L134+L139+L144+L149+L154+L159+L164+L169+L174+L179+L184+L189</f>
        <v>0</v>
      </c>
      <c r="M83" s="62">
        <f t="shared" si="25"/>
        <v>4708.147826086956</v>
      </c>
      <c r="N83" s="62">
        <f t="shared" si="25"/>
        <v>0</v>
      </c>
      <c r="O83" s="62">
        <f t="shared" si="25"/>
        <v>0</v>
      </c>
      <c r="P83" s="62">
        <f t="shared" si="25"/>
        <v>4708.147826086956</v>
      </c>
      <c r="Q83" s="62">
        <f t="shared" si="25"/>
        <v>0</v>
      </c>
      <c r="R83" s="55">
        <f>SUM(S83:V83)</f>
        <v>0.5945499999999999</v>
      </c>
      <c r="S83" s="72">
        <f>S84+S89+S94+S99+S104+S109+S114+S119+S124+S129+S134+S139+S144+S149+S154+S159+S164+S169+S174+S179+S184+S189</f>
        <v>0</v>
      </c>
      <c r="T83" s="72">
        <f>T84+T89+T94+T99+T104+T109+T114+T119+T124+T129+T134+T139+T144+T149+T154+T159+T164+T169+T174+T179+T184+T189</f>
        <v>0</v>
      </c>
      <c r="U83" s="72">
        <f>U84+U89+U94+U99+U104+U109+U114+U119+U124+U129+U134+U139+U144+U149+U154+U159+U164+U169+U174+U179+U184+U189</f>
        <v>0.5945499999999999</v>
      </c>
      <c r="V83" s="72">
        <f>V84+V89+V94+V99+V104+V109+V114+V119+V124+V129+V134+V139+V144+V149+V154+V159+V164+V169+V174+V179+V184+V189</f>
        <v>0</v>
      </c>
      <c r="W83" s="55">
        <f aca="true" t="shared" si="42" ref="W83:W128">SUM(X83:AA83)</f>
        <v>0.22999999999999998</v>
      </c>
      <c r="X83" s="72">
        <f>X84+X89+X94+X99+X104+X109+X114+X119+X124+X129+X134+X139+X144+X149+X154+X159+X164+X169+X174+X179+X184+X189</f>
        <v>0</v>
      </c>
      <c r="Y83" s="72">
        <f>Y84+Y89+Y94+Y99+Y104+Y109+Y114+Y119+Y124+Y129+Y134+Y139+Y144+Y149+Y154+Y159+Y164+Y169+Y174+Y179+Y184+Y189</f>
        <v>0</v>
      </c>
      <c r="Z83" s="72">
        <f>Z84+Z89+Z94+Z99+Z104+Z109+Z114+Z119+Z124+Z129+Z134+Z139+Z144+Z149+Z154+Z159+Z164+Z169+Z174+Z179+Z184+Z189</f>
        <v>0.22999999999999998</v>
      </c>
      <c r="AA83" s="72">
        <f>AA84+AA89+AA94+AA99+AA104+AA109+AA114+AA119+AA124+AA129+AA134+AA139+AA144+AA149+AA154+AA159+AA164+AA169+AA174+AA179+AA184+AA189</f>
        <v>0</v>
      </c>
      <c r="AB83" s="62">
        <f t="shared" si="33"/>
        <v>2585</v>
      </c>
      <c r="AC83" s="62">
        <f t="shared" si="33"/>
        <v>0</v>
      </c>
      <c r="AD83" s="62">
        <f t="shared" si="33"/>
        <v>0</v>
      </c>
      <c r="AE83" s="62">
        <f t="shared" si="33"/>
        <v>2585</v>
      </c>
      <c r="AF83" s="62">
        <f t="shared" si="33"/>
        <v>0</v>
      </c>
      <c r="AG83" s="55">
        <f>SUM(AH83:AK83)</f>
        <v>0.488324</v>
      </c>
      <c r="AH83" s="72">
        <f>AH84+AH89+AH94+AH99+AH104+AH109+AH114+AH119+AH124+AH129+AH134+AH139+AH144+AH149+AH154+AH159+AH164+AH169+AH174+AH179+AH184+AH189</f>
        <v>0</v>
      </c>
      <c r="AI83" s="72">
        <f>AI84+AI89+AI94+AI99+AI104+AI109+AI114+AI119+AI124+AI129+AI134+AI139+AI144+AI149+AI154+AI159+AI164+AI169+AI174+AI179+AI184+AI189</f>
        <v>0</v>
      </c>
      <c r="AJ83" s="72">
        <f>AJ84+AJ89+AJ94+AJ99+AJ104+AJ109+AJ114+AJ119+AJ124+AJ129+AJ134+AJ139+AJ144+AJ149+AJ154+AJ159+AJ164+AJ169+AJ174+AJ179+AJ184+AJ189</f>
        <v>0.488324</v>
      </c>
      <c r="AK83" s="72">
        <f>AK84+AK89+AK94+AK99+AK104+AK109+AK114+AK119+AK124+AK129+AK134+AK139+AK144+AK149+AK154+AK159+AK164+AK169+AK174+AK179+AK184+AK189</f>
        <v>0</v>
      </c>
      <c r="AL83" s="55">
        <f aca="true" t="shared" si="43" ref="AL83:AL128">SUM(AM83:AP83)</f>
        <v>0.22999999999999998</v>
      </c>
      <c r="AM83" s="72">
        <f>AM84+AM89+AM94+AM99+AM104+AM109+AM114+AM119+AM124+AM129+AM134+AM139+AM144+AM149+AM154+AM159+AM164+AM169+AM174+AM179+AM184+AM189</f>
        <v>0</v>
      </c>
      <c r="AN83" s="72">
        <f>AN84+AN89+AN94+AN99+AN104+AN109+AN114+AN119+AN124+AN129+AN134+AN139+AN144+AN149+AN154+AN159+AN164+AN169+AN174+AN179+AN184+AN189</f>
        <v>0</v>
      </c>
      <c r="AO83" s="72">
        <f>AO84+AO89+AO94+AO99+AO104+AO109+AO114+AO119+AO124+AO129+AO134+AO139+AO144+AO149+AO154+AO159+AO164+AO169+AO174+AO179+AO184+AO189</f>
        <v>0.22999999999999998</v>
      </c>
      <c r="AP83" s="72">
        <f>AP84+AP89+AP94+AP99+AP104+AP109+AP114+AP119+AP124+AP129+AP134+AP139+AP144+AP149+AP154+AP159+AP164+AP169+AP174+AP179+AP184+AP189</f>
        <v>0</v>
      </c>
      <c r="AQ83" s="62">
        <f t="shared" si="36"/>
        <v>2123.1478260869567</v>
      </c>
      <c r="AR83" s="62">
        <f t="shared" si="36"/>
        <v>0</v>
      </c>
      <c r="AS83" s="62">
        <f t="shared" si="36"/>
        <v>0</v>
      </c>
      <c r="AT83" s="62">
        <f t="shared" si="36"/>
        <v>2123.1478260869567</v>
      </c>
      <c r="AU83" s="62">
        <f t="shared" si="36"/>
        <v>0</v>
      </c>
      <c r="AV83" s="57"/>
      <c r="AW83" s="69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</row>
    <row r="84" spans="1:49" ht="40.5" hidden="1">
      <c r="A84" s="58" t="s">
        <v>120</v>
      </c>
      <c r="B84" s="66" t="s">
        <v>76</v>
      </c>
      <c r="C84" s="60">
        <f t="shared" si="28"/>
        <v>0</v>
      </c>
      <c r="D84" s="74">
        <f>SUM(D85:D88)</f>
        <v>0</v>
      </c>
      <c r="E84" s="74">
        <f>SUM(E85:E88)</f>
        <v>0</v>
      </c>
      <c r="F84" s="74">
        <f>SUM(F85:F88)</f>
        <v>0</v>
      </c>
      <c r="G84" s="74">
        <f>SUM(G85:G88)</f>
        <v>0</v>
      </c>
      <c r="H84" s="60">
        <f t="shared" si="30"/>
        <v>0</v>
      </c>
      <c r="I84" s="74">
        <f>SUM(I85:I88)</f>
        <v>0</v>
      </c>
      <c r="J84" s="74">
        <f>SUM(J85:J88)</f>
        <v>0</v>
      </c>
      <c r="K84" s="74">
        <f>SUM(K85:K88)</f>
        <v>0</v>
      </c>
      <c r="L84" s="74">
        <f>SUM(L85:L88)</f>
        <v>0</v>
      </c>
      <c r="M84" s="62">
        <f t="shared" si="25"/>
        <v>0</v>
      </c>
      <c r="N84" s="62">
        <f t="shared" si="25"/>
        <v>0</v>
      </c>
      <c r="O84" s="62">
        <f t="shared" si="25"/>
        <v>0</v>
      </c>
      <c r="P84" s="62">
        <f t="shared" si="25"/>
        <v>0</v>
      </c>
      <c r="Q84" s="62">
        <f t="shared" si="25"/>
        <v>0</v>
      </c>
      <c r="R84" s="60">
        <f aca="true" t="shared" si="44" ref="R84:R147">SUM(S84:V84)</f>
        <v>0</v>
      </c>
      <c r="S84" s="74">
        <f>SUM(S85:S88)</f>
        <v>0</v>
      </c>
      <c r="T84" s="74">
        <f>SUM(T85:T88)</f>
        <v>0</v>
      </c>
      <c r="U84" s="74">
        <f>SUM(U85:U88)</f>
        <v>0</v>
      </c>
      <c r="V84" s="74">
        <f>SUM(V85:V88)</f>
        <v>0</v>
      </c>
      <c r="W84" s="60">
        <f t="shared" si="42"/>
        <v>0</v>
      </c>
      <c r="X84" s="74">
        <f>SUM(X85:X88)</f>
        <v>0</v>
      </c>
      <c r="Y84" s="74">
        <f>SUM(Y85:Y88)</f>
        <v>0</v>
      </c>
      <c r="Z84" s="74">
        <f>SUM(Z85:Z88)</f>
        <v>0</v>
      </c>
      <c r="AA84" s="74">
        <f>SUM(AA85:AA88)</f>
        <v>0</v>
      </c>
      <c r="AB84" s="62">
        <f t="shared" si="33"/>
        <v>0</v>
      </c>
      <c r="AC84" s="62">
        <f t="shared" si="33"/>
        <v>0</v>
      </c>
      <c r="AD84" s="62">
        <f t="shared" si="33"/>
        <v>0</v>
      </c>
      <c r="AE84" s="62">
        <f t="shared" si="33"/>
        <v>0</v>
      </c>
      <c r="AF84" s="62">
        <f t="shared" si="33"/>
        <v>0</v>
      </c>
      <c r="AG84" s="60">
        <f aca="true" t="shared" si="45" ref="AG84:AG147">SUM(AH84:AK84)</f>
        <v>0</v>
      </c>
      <c r="AH84" s="74">
        <f>SUM(AH85:AH88)</f>
        <v>0</v>
      </c>
      <c r="AI84" s="74">
        <f>SUM(AI85:AI88)</f>
        <v>0</v>
      </c>
      <c r="AJ84" s="74">
        <f>SUM(AJ85:AJ88)</f>
        <v>0</v>
      </c>
      <c r="AK84" s="74">
        <f>SUM(AK85:AK88)</f>
        <v>0</v>
      </c>
      <c r="AL84" s="60">
        <f t="shared" si="43"/>
        <v>0</v>
      </c>
      <c r="AM84" s="74">
        <f>SUM(AM85:AM88)</f>
        <v>0</v>
      </c>
      <c r="AN84" s="74">
        <f>SUM(AN85:AN88)</f>
        <v>0</v>
      </c>
      <c r="AO84" s="74">
        <f>SUM(AO85:AO88)</f>
        <v>0</v>
      </c>
      <c r="AP84" s="74">
        <f>SUM(AP85:AP88)</f>
        <v>0</v>
      </c>
      <c r="AQ84" s="62">
        <f t="shared" si="36"/>
        <v>0</v>
      </c>
      <c r="AR84" s="62">
        <f t="shared" si="36"/>
        <v>0</v>
      </c>
      <c r="AS84" s="62">
        <f t="shared" si="36"/>
        <v>0</v>
      </c>
      <c r="AT84" s="62">
        <f t="shared" si="36"/>
        <v>0</v>
      </c>
      <c r="AU84" s="62">
        <f t="shared" si="36"/>
        <v>0</v>
      </c>
      <c r="AW84" s="69"/>
    </row>
    <row r="85" spans="1:49" ht="20.25" hidden="1">
      <c r="A85" s="58"/>
      <c r="B85" s="76" t="s">
        <v>6</v>
      </c>
      <c r="C85" s="60">
        <f t="shared" si="28"/>
        <v>0</v>
      </c>
      <c r="D85" s="67">
        <f aca="true" t="shared" si="46" ref="D85:G88">S85+AH85</f>
        <v>0</v>
      </c>
      <c r="E85" s="67">
        <f t="shared" si="46"/>
        <v>0</v>
      </c>
      <c r="F85" s="67">
        <f t="shared" si="46"/>
        <v>0</v>
      </c>
      <c r="G85" s="67">
        <f t="shared" si="46"/>
        <v>0</v>
      </c>
      <c r="H85" s="60">
        <f t="shared" si="30"/>
        <v>0</v>
      </c>
      <c r="I85" s="67"/>
      <c r="J85" s="67"/>
      <c r="K85" s="67"/>
      <c r="L85" s="67"/>
      <c r="M85" s="62">
        <f t="shared" si="25"/>
        <v>0</v>
      </c>
      <c r="N85" s="62">
        <f t="shared" si="25"/>
        <v>0</v>
      </c>
      <c r="O85" s="62">
        <f t="shared" si="25"/>
        <v>0</v>
      </c>
      <c r="P85" s="62">
        <f t="shared" si="25"/>
        <v>0</v>
      </c>
      <c r="Q85" s="62">
        <f t="shared" si="25"/>
        <v>0</v>
      </c>
      <c r="R85" s="60">
        <f t="shared" si="44"/>
        <v>0</v>
      </c>
      <c r="S85" s="67"/>
      <c r="T85" s="67"/>
      <c r="U85" s="67"/>
      <c r="V85" s="67"/>
      <c r="W85" s="60">
        <f t="shared" si="42"/>
        <v>0</v>
      </c>
      <c r="X85" s="67"/>
      <c r="Y85" s="67"/>
      <c r="Z85" s="67"/>
      <c r="AA85" s="67"/>
      <c r="AB85" s="62">
        <f aca="true" t="shared" si="47" ref="AB85:AF101">IF(R85&gt;0,IF(W85&gt;0,R85/W85*1000,0),0)</f>
        <v>0</v>
      </c>
      <c r="AC85" s="62">
        <f t="shared" si="47"/>
        <v>0</v>
      </c>
      <c r="AD85" s="62">
        <f t="shared" si="47"/>
        <v>0</v>
      </c>
      <c r="AE85" s="62">
        <f t="shared" si="47"/>
        <v>0</v>
      </c>
      <c r="AF85" s="62">
        <f t="shared" si="47"/>
        <v>0</v>
      </c>
      <c r="AG85" s="60">
        <f t="shared" si="45"/>
        <v>0</v>
      </c>
      <c r="AH85" s="67"/>
      <c r="AI85" s="67"/>
      <c r="AJ85" s="67"/>
      <c r="AK85" s="67"/>
      <c r="AL85" s="60">
        <f t="shared" si="43"/>
        <v>0</v>
      </c>
      <c r="AM85" s="67"/>
      <c r="AN85" s="67"/>
      <c r="AO85" s="67"/>
      <c r="AP85" s="67"/>
      <c r="AQ85" s="62">
        <f aca="true" t="shared" si="48" ref="AQ85:AU101">IF(AG85&gt;0,IF(AL85&gt;0,AG85/AL85*1000,0),0)</f>
        <v>0</v>
      </c>
      <c r="AR85" s="62">
        <f t="shared" si="48"/>
        <v>0</v>
      </c>
      <c r="AS85" s="62">
        <f t="shared" si="48"/>
        <v>0</v>
      </c>
      <c r="AT85" s="62">
        <f t="shared" si="48"/>
        <v>0</v>
      </c>
      <c r="AU85" s="62">
        <f t="shared" si="48"/>
        <v>0</v>
      </c>
      <c r="AW85" s="69"/>
    </row>
    <row r="86" spans="1:49" ht="20.25" hidden="1">
      <c r="A86" s="58"/>
      <c r="B86" s="76" t="s">
        <v>7</v>
      </c>
      <c r="C86" s="60">
        <f t="shared" si="28"/>
        <v>0</v>
      </c>
      <c r="D86" s="67">
        <f t="shared" si="46"/>
        <v>0</v>
      </c>
      <c r="E86" s="67">
        <f t="shared" si="46"/>
        <v>0</v>
      </c>
      <c r="F86" s="67">
        <f t="shared" si="46"/>
        <v>0</v>
      </c>
      <c r="G86" s="67">
        <f t="shared" si="46"/>
        <v>0</v>
      </c>
      <c r="H86" s="60">
        <f t="shared" si="30"/>
        <v>0</v>
      </c>
      <c r="I86" s="67"/>
      <c r="J86" s="67"/>
      <c r="K86" s="67"/>
      <c r="L86" s="67"/>
      <c r="M86" s="62">
        <f t="shared" si="25"/>
        <v>0</v>
      </c>
      <c r="N86" s="62">
        <f t="shared" si="25"/>
        <v>0</v>
      </c>
      <c r="O86" s="62">
        <f t="shared" si="25"/>
        <v>0</v>
      </c>
      <c r="P86" s="62">
        <f t="shared" si="25"/>
        <v>0</v>
      </c>
      <c r="Q86" s="62">
        <f t="shared" si="25"/>
        <v>0</v>
      </c>
      <c r="R86" s="60">
        <f t="shared" si="44"/>
        <v>0</v>
      </c>
      <c r="S86" s="67"/>
      <c r="T86" s="67"/>
      <c r="U86" s="67"/>
      <c r="V86" s="67"/>
      <c r="W86" s="60">
        <f t="shared" si="42"/>
        <v>0</v>
      </c>
      <c r="X86" s="67"/>
      <c r="Y86" s="67"/>
      <c r="Z86" s="67"/>
      <c r="AA86" s="67"/>
      <c r="AB86" s="62">
        <f t="shared" si="47"/>
        <v>0</v>
      </c>
      <c r="AC86" s="62">
        <f t="shared" si="47"/>
        <v>0</v>
      </c>
      <c r="AD86" s="62">
        <f t="shared" si="47"/>
        <v>0</v>
      </c>
      <c r="AE86" s="62">
        <f t="shared" si="47"/>
        <v>0</v>
      </c>
      <c r="AF86" s="62">
        <f t="shared" si="47"/>
        <v>0</v>
      </c>
      <c r="AG86" s="60">
        <f t="shared" si="45"/>
        <v>0</v>
      </c>
      <c r="AH86" s="67"/>
      <c r="AI86" s="67"/>
      <c r="AJ86" s="67"/>
      <c r="AK86" s="67"/>
      <c r="AL86" s="60">
        <f t="shared" si="43"/>
        <v>0</v>
      </c>
      <c r="AM86" s="67"/>
      <c r="AN86" s="67"/>
      <c r="AO86" s="67"/>
      <c r="AP86" s="67"/>
      <c r="AQ86" s="62">
        <f t="shared" si="48"/>
        <v>0</v>
      </c>
      <c r="AR86" s="62">
        <f t="shared" si="48"/>
        <v>0</v>
      </c>
      <c r="AS86" s="62">
        <f t="shared" si="48"/>
        <v>0</v>
      </c>
      <c r="AT86" s="62">
        <f t="shared" si="48"/>
        <v>0</v>
      </c>
      <c r="AU86" s="62">
        <f t="shared" si="48"/>
        <v>0</v>
      </c>
      <c r="AW86" s="69"/>
    </row>
    <row r="87" spans="1:49" ht="20.25" hidden="1">
      <c r="A87" s="58"/>
      <c r="B87" s="76" t="s">
        <v>60</v>
      </c>
      <c r="C87" s="60">
        <f t="shared" si="28"/>
        <v>0</v>
      </c>
      <c r="D87" s="67">
        <f t="shared" si="46"/>
        <v>0</v>
      </c>
      <c r="E87" s="67">
        <f t="shared" si="46"/>
        <v>0</v>
      </c>
      <c r="F87" s="67">
        <f t="shared" si="46"/>
        <v>0</v>
      </c>
      <c r="G87" s="67">
        <f t="shared" si="46"/>
        <v>0</v>
      </c>
      <c r="H87" s="60">
        <f t="shared" si="30"/>
        <v>0</v>
      </c>
      <c r="I87" s="67"/>
      <c r="J87" s="67"/>
      <c r="K87" s="67"/>
      <c r="L87" s="67"/>
      <c r="M87" s="62">
        <f t="shared" si="25"/>
        <v>0</v>
      </c>
      <c r="N87" s="62">
        <f t="shared" si="25"/>
        <v>0</v>
      </c>
      <c r="O87" s="62">
        <f t="shared" si="25"/>
        <v>0</v>
      </c>
      <c r="P87" s="62">
        <f t="shared" si="25"/>
        <v>0</v>
      </c>
      <c r="Q87" s="62">
        <f t="shared" si="25"/>
        <v>0</v>
      </c>
      <c r="R87" s="60">
        <f t="shared" si="44"/>
        <v>0</v>
      </c>
      <c r="S87" s="67"/>
      <c r="T87" s="67"/>
      <c r="U87" s="67"/>
      <c r="V87" s="67"/>
      <c r="W87" s="60">
        <f t="shared" si="42"/>
        <v>0</v>
      </c>
      <c r="X87" s="67"/>
      <c r="Y87" s="67"/>
      <c r="Z87" s="67"/>
      <c r="AA87" s="67"/>
      <c r="AB87" s="62">
        <f t="shared" si="47"/>
        <v>0</v>
      </c>
      <c r="AC87" s="62">
        <f t="shared" si="47"/>
        <v>0</v>
      </c>
      <c r="AD87" s="62">
        <f t="shared" si="47"/>
        <v>0</v>
      </c>
      <c r="AE87" s="62">
        <f t="shared" si="47"/>
        <v>0</v>
      </c>
      <c r="AF87" s="62">
        <f t="shared" si="47"/>
        <v>0</v>
      </c>
      <c r="AG87" s="60">
        <f t="shared" si="45"/>
        <v>0</v>
      </c>
      <c r="AH87" s="67"/>
      <c r="AI87" s="67"/>
      <c r="AJ87" s="67"/>
      <c r="AK87" s="67"/>
      <c r="AL87" s="60">
        <f t="shared" si="43"/>
        <v>0</v>
      </c>
      <c r="AM87" s="67"/>
      <c r="AN87" s="67"/>
      <c r="AO87" s="67"/>
      <c r="AP87" s="67"/>
      <c r="AQ87" s="62">
        <f t="shared" si="48"/>
        <v>0</v>
      </c>
      <c r="AR87" s="62">
        <f t="shared" si="48"/>
        <v>0</v>
      </c>
      <c r="AS87" s="62">
        <f t="shared" si="48"/>
        <v>0</v>
      </c>
      <c r="AT87" s="62">
        <f t="shared" si="48"/>
        <v>0</v>
      </c>
      <c r="AU87" s="62">
        <f t="shared" si="48"/>
        <v>0</v>
      </c>
      <c r="AW87" s="69"/>
    </row>
    <row r="88" spans="1:49" ht="20.25" hidden="1">
      <c r="A88" s="58"/>
      <c r="B88" s="76" t="s">
        <v>9</v>
      </c>
      <c r="C88" s="60">
        <f t="shared" si="28"/>
        <v>0</v>
      </c>
      <c r="D88" s="67">
        <f t="shared" si="46"/>
        <v>0</v>
      </c>
      <c r="E88" s="67">
        <f t="shared" si="46"/>
        <v>0</v>
      </c>
      <c r="F88" s="67">
        <f t="shared" si="46"/>
        <v>0</v>
      </c>
      <c r="G88" s="67">
        <f t="shared" si="46"/>
        <v>0</v>
      </c>
      <c r="H88" s="60">
        <f t="shared" si="30"/>
        <v>0</v>
      </c>
      <c r="I88" s="67"/>
      <c r="J88" s="67"/>
      <c r="K88" s="67"/>
      <c r="L88" s="67"/>
      <c r="M88" s="62">
        <f t="shared" si="25"/>
        <v>0</v>
      </c>
      <c r="N88" s="62">
        <f t="shared" si="25"/>
        <v>0</v>
      </c>
      <c r="O88" s="62">
        <f t="shared" si="25"/>
        <v>0</v>
      </c>
      <c r="P88" s="62">
        <f t="shared" si="25"/>
        <v>0</v>
      </c>
      <c r="Q88" s="62">
        <f t="shared" si="25"/>
        <v>0</v>
      </c>
      <c r="R88" s="60">
        <f t="shared" si="44"/>
        <v>0</v>
      </c>
      <c r="S88" s="67"/>
      <c r="T88" s="67"/>
      <c r="U88" s="67"/>
      <c r="V88" s="67"/>
      <c r="W88" s="60">
        <f t="shared" si="42"/>
        <v>0</v>
      </c>
      <c r="X88" s="67"/>
      <c r="Y88" s="67"/>
      <c r="Z88" s="67"/>
      <c r="AA88" s="67"/>
      <c r="AB88" s="62">
        <f t="shared" si="47"/>
        <v>0</v>
      </c>
      <c r="AC88" s="62">
        <f t="shared" si="47"/>
        <v>0</v>
      </c>
      <c r="AD88" s="62">
        <f t="shared" si="47"/>
        <v>0</v>
      </c>
      <c r="AE88" s="62">
        <f t="shared" si="47"/>
        <v>0</v>
      </c>
      <c r="AF88" s="62">
        <f t="shared" si="47"/>
        <v>0</v>
      </c>
      <c r="AG88" s="60">
        <f t="shared" si="45"/>
        <v>0</v>
      </c>
      <c r="AH88" s="67"/>
      <c r="AI88" s="67"/>
      <c r="AJ88" s="67"/>
      <c r="AK88" s="67"/>
      <c r="AL88" s="60">
        <f t="shared" si="43"/>
        <v>0</v>
      </c>
      <c r="AM88" s="67"/>
      <c r="AN88" s="67"/>
      <c r="AO88" s="67"/>
      <c r="AP88" s="67"/>
      <c r="AQ88" s="62">
        <f t="shared" si="48"/>
        <v>0</v>
      </c>
      <c r="AR88" s="62">
        <f t="shared" si="48"/>
        <v>0</v>
      </c>
      <c r="AS88" s="62">
        <f t="shared" si="48"/>
        <v>0</v>
      </c>
      <c r="AT88" s="62">
        <f t="shared" si="48"/>
        <v>0</v>
      </c>
      <c r="AU88" s="62">
        <f t="shared" si="48"/>
        <v>0</v>
      </c>
      <c r="AW88" s="69"/>
    </row>
    <row r="89" spans="1:49" ht="20.25" hidden="1">
      <c r="A89" s="58" t="s">
        <v>121</v>
      </c>
      <c r="B89" s="66" t="s">
        <v>78</v>
      </c>
      <c r="C89" s="60">
        <f aca="true" t="shared" si="49" ref="C89:C152">SUM(D89:G89)</f>
        <v>0</v>
      </c>
      <c r="D89" s="74">
        <f>SUM(D90:D93)</f>
        <v>0</v>
      </c>
      <c r="E89" s="74">
        <f>SUM(E90:E93)</f>
        <v>0</v>
      </c>
      <c r="F89" s="74">
        <f>SUM(F90:F93)</f>
        <v>0</v>
      </c>
      <c r="G89" s="74">
        <f>SUM(G90:G93)</f>
        <v>0</v>
      </c>
      <c r="H89" s="60">
        <f t="shared" si="30"/>
        <v>0</v>
      </c>
      <c r="I89" s="74">
        <f>SUM(I90:I93)</f>
        <v>0</v>
      </c>
      <c r="J89" s="74">
        <f>SUM(J90:J93)</f>
        <v>0</v>
      </c>
      <c r="K89" s="74">
        <f>SUM(K90:K93)</f>
        <v>0</v>
      </c>
      <c r="L89" s="74">
        <f>SUM(L90:L93)</f>
        <v>0</v>
      </c>
      <c r="M89" s="62">
        <f t="shared" si="25"/>
        <v>0</v>
      </c>
      <c r="N89" s="62">
        <f t="shared" si="25"/>
        <v>0</v>
      </c>
      <c r="O89" s="62">
        <f t="shared" si="25"/>
        <v>0</v>
      </c>
      <c r="P89" s="62">
        <f t="shared" si="25"/>
        <v>0</v>
      </c>
      <c r="Q89" s="62">
        <f t="shared" si="25"/>
        <v>0</v>
      </c>
      <c r="R89" s="60">
        <f t="shared" si="44"/>
        <v>0</v>
      </c>
      <c r="S89" s="74">
        <f>SUM(S90:S93)</f>
        <v>0</v>
      </c>
      <c r="T89" s="74">
        <f>SUM(T90:T93)</f>
        <v>0</v>
      </c>
      <c r="U89" s="74">
        <f>SUM(U90:U93)</f>
        <v>0</v>
      </c>
      <c r="V89" s="74">
        <f>SUM(V90:V93)</f>
        <v>0</v>
      </c>
      <c r="W89" s="60">
        <f t="shared" si="42"/>
        <v>0</v>
      </c>
      <c r="X89" s="74">
        <f>SUM(X90:X93)</f>
        <v>0</v>
      </c>
      <c r="Y89" s="74">
        <f>SUM(Y90:Y93)</f>
        <v>0</v>
      </c>
      <c r="Z89" s="74">
        <f>SUM(Z90:Z93)</f>
        <v>0</v>
      </c>
      <c r="AA89" s="74">
        <f>SUM(AA90:AA93)</f>
        <v>0</v>
      </c>
      <c r="AB89" s="62">
        <f t="shared" si="47"/>
        <v>0</v>
      </c>
      <c r="AC89" s="62">
        <f t="shared" si="47"/>
        <v>0</v>
      </c>
      <c r="AD89" s="62">
        <f t="shared" si="47"/>
        <v>0</v>
      </c>
      <c r="AE89" s="62">
        <f t="shared" si="47"/>
        <v>0</v>
      </c>
      <c r="AF89" s="62">
        <f t="shared" si="47"/>
        <v>0</v>
      </c>
      <c r="AG89" s="60">
        <f t="shared" si="45"/>
        <v>0</v>
      </c>
      <c r="AH89" s="74">
        <f>SUM(AH90:AH93)</f>
        <v>0</v>
      </c>
      <c r="AI89" s="74">
        <f>SUM(AI90:AI93)</f>
        <v>0</v>
      </c>
      <c r="AJ89" s="74">
        <f>SUM(AJ90:AJ93)</f>
        <v>0</v>
      </c>
      <c r="AK89" s="74">
        <f>SUM(AK90:AK93)</f>
        <v>0</v>
      </c>
      <c r="AL89" s="60">
        <f t="shared" si="43"/>
        <v>0</v>
      </c>
      <c r="AM89" s="74">
        <f>SUM(AM90:AM93)</f>
        <v>0</v>
      </c>
      <c r="AN89" s="74">
        <f>SUM(AN90:AN93)</f>
        <v>0</v>
      </c>
      <c r="AO89" s="74">
        <f>SUM(AO90:AO93)</f>
        <v>0</v>
      </c>
      <c r="AP89" s="74">
        <f>SUM(AP90:AP93)</f>
        <v>0</v>
      </c>
      <c r="AQ89" s="62">
        <f t="shared" si="48"/>
        <v>0</v>
      </c>
      <c r="AR89" s="62">
        <f t="shared" si="48"/>
        <v>0</v>
      </c>
      <c r="AS89" s="62">
        <f t="shared" si="48"/>
        <v>0</v>
      </c>
      <c r="AT89" s="62">
        <f t="shared" si="48"/>
        <v>0</v>
      </c>
      <c r="AU89" s="62">
        <f t="shared" si="48"/>
        <v>0</v>
      </c>
      <c r="AW89" s="69"/>
    </row>
    <row r="90" spans="1:49" ht="20.25" hidden="1">
      <c r="A90" s="58"/>
      <c r="B90" s="76" t="s">
        <v>6</v>
      </c>
      <c r="C90" s="60">
        <f t="shared" si="49"/>
        <v>0</v>
      </c>
      <c r="D90" s="67">
        <f aca="true" t="shared" si="50" ref="D90:G93">S90+AH90</f>
        <v>0</v>
      </c>
      <c r="E90" s="67">
        <f t="shared" si="50"/>
        <v>0</v>
      </c>
      <c r="F90" s="67">
        <f t="shared" si="50"/>
        <v>0</v>
      </c>
      <c r="G90" s="67">
        <f t="shared" si="50"/>
        <v>0</v>
      </c>
      <c r="H90" s="60">
        <f t="shared" si="30"/>
        <v>0</v>
      </c>
      <c r="I90" s="67"/>
      <c r="J90" s="67"/>
      <c r="K90" s="67"/>
      <c r="L90" s="67"/>
      <c r="M90" s="62">
        <f t="shared" si="25"/>
        <v>0</v>
      </c>
      <c r="N90" s="62">
        <f t="shared" si="25"/>
        <v>0</v>
      </c>
      <c r="O90" s="62">
        <f t="shared" si="25"/>
        <v>0</v>
      </c>
      <c r="P90" s="62">
        <f t="shared" si="25"/>
        <v>0</v>
      </c>
      <c r="Q90" s="62">
        <f t="shared" si="25"/>
        <v>0</v>
      </c>
      <c r="R90" s="60">
        <f t="shared" si="44"/>
        <v>0</v>
      </c>
      <c r="S90" s="67"/>
      <c r="T90" s="67"/>
      <c r="U90" s="67"/>
      <c r="V90" s="67"/>
      <c r="W90" s="60">
        <f t="shared" si="42"/>
        <v>0</v>
      </c>
      <c r="X90" s="67"/>
      <c r="Y90" s="67"/>
      <c r="Z90" s="67"/>
      <c r="AA90" s="67"/>
      <c r="AB90" s="62">
        <f t="shared" si="47"/>
        <v>0</v>
      </c>
      <c r="AC90" s="62">
        <f t="shared" si="47"/>
        <v>0</v>
      </c>
      <c r="AD90" s="62">
        <f t="shared" si="47"/>
        <v>0</v>
      </c>
      <c r="AE90" s="62">
        <f t="shared" si="47"/>
        <v>0</v>
      </c>
      <c r="AF90" s="62">
        <f t="shared" si="47"/>
        <v>0</v>
      </c>
      <c r="AG90" s="60">
        <f t="shared" si="45"/>
        <v>0</v>
      </c>
      <c r="AH90" s="67"/>
      <c r="AI90" s="67"/>
      <c r="AJ90" s="67"/>
      <c r="AK90" s="67"/>
      <c r="AL90" s="60">
        <f t="shared" si="43"/>
        <v>0</v>
      </c>
      <c r="AM90" s="67"/>
      <c r="AN90" s="67"/>
      <c r="AO90" s="67"/>
      <c r="AP90" s="67"/>
      <c r="AQ90" s="62">
        <f t="shared" si="48"/>
        <v>0</v>
      </c>
      <c r="AR90" s="62">
        <f t="shared" si="48"/>
        <v>0</v>
      </c>
      <c r="AS90" s="62">
        <f t="shared" si="48"/>
        <v>0</v>
      </c>
      <c r="AT90" s="62">
        <f t="shared" si="48"/>
        <v>0</v>
      </c>
      <c r="AU90" s="62">
        <f t="shared" si="48"/>
        <v>0</v>
      </c>
      <c r="AW90" s="69"/>
    </row>
    <row r="91" spans="1:49" ht="20.25" hidden="1">
      <c r="A91" s="58"/>
      <c r="B91" s="76" t="s">
        <v>7</v>
      </c>
      <c r="C91" s="60">
        <f t="shared" si="49"/>
        <v>0</v>
      </c>
      <c r="D91" s="67">
        <f t="shared" si="50"/>
        <v>0</v>
      </c>
      <c r="E91" s="67">
        <f t="shared" si="50"/>
        <v>0</v>
      </c>
      <c r="F91" s="67">
        <f t="shared" si="50"/>
        <v>0</v>
      </c>
      <c r="G91" s="67">
        <f t="shared" si="50"/>
        <v>0</v>
      </c>
      <c r="H91" s="60">
        <f t="shared" si="30"/>
        <v>0</v>
      </c>
      <c r="I91" s="67"/>
      <c r="J91" s="67"/>
      <c r="K91" s="67"/>
      <c r="L91" s="67"/>
      <c r="M91" s="62">
        <f t="shared" si="25"/>
        <v>0</v>
      </c>
      <c r="N91" s="62">
        <f t="shared" si="25"/>
        <v>0</v>
      </c>
      <c r="O91" s="62">
        <f t="shared" si="25"/>
        <v>0</v>
      </c>
      <c r="P91" s="62">
        <f t="shared" si="25"/>
        <v>0</v>
      </c>
      <c r="Q91" s="62">
        <f t="shared" si="25"/>
        <v>0</v>
      </c>
      <c r="R91" s="60">
        <f t="shared" si="44"/>
        <v>0</v>
      </c>
      <c r="S91" s="67"/>
      <c r="T91" s="67"/>
      <c r="U91" s="67"/>
      <c r="V91" s="67"/>
      <c r="W91" s="60">
        <f t="shared" si="42"/>
        <v>0</v>
      </c>
      <c r="X91" s="67"/>
      <c r="Y91" s="67"/>
      <c r="Z91" s="67"/>
      <c r="AA91" s="67"/>
      <c r="AB91" s="62">
        <f t="shared" si="47"/>
        <v>0</v>
      </c>
      <c r="AC91" s="62">
        <f t="shared" si="47"/>
        <v>0</v>
      </c>
      <c r="AD91" s="62">
        <f t="shared" si="47"/>
        <v>0</v>
      </c>
      <c r="AE91" s="62">
        <f t="shared" si="47"/>
        <v>0</v>
      </c>
      <c r="AF91" s="62">
        <f t="shared" si="47"/>
        <v>0</v>
      </c>
      <c r="AG91" s="60">
        <f t="shared" si="45"/>
        <v>0</v>
      </c>
      <c r="AH91" s="67"/>
      <c r="AI91" s="67"/>
      <c r="AJ91" s="67"/>
      <c r="AK91" s="67"/>
      <c r="AL91" s="60">
        <f t="shared" si="43"/>
        <v>0</v>
      </c>
      <c r="AM91" s="67"/>
      <c r="AN91" s="67"/>
      <c r="AO91" s="67"/>
      <c r="AP91" s="67"/>
      <c r="AQ91" s="62">
        <f t="shared" si="48"/>
        <v>0</v>
      </c>
      <c r="AR91" s="62">
        <f t="shared" si="48"/>
        <v>0</v>
      </c>
      <c r="AS91" s="62">
        <f t="shared" si="48"/>
        <v>0</v>
      </c>
      <c r="AT91" s="62">
        <f t="shared" si="48"/>
        <v>0</v>
      </c>
      <c r="AU91" s="62">
        <f t="shared" si="48"/>
        <v>0</v>
      </c>
      <c r="AW91" s="69"/>
    </row>
    <row r="92" spans="1:49" ht="20.25" hidden="1">
      <c r="A92" s="58"/>
      <c r="B92" s="76" t="s">
        <v>60</v>
      </c>
      <c r="C92" s="60">
        <f t="shared" si="49"/>
        <v>0</v>
      </c>
      <c r="D92" s="67">
        <f t="shared" si="50"/>
        <v>0</v>
      </c>
      <c r="E92" s="67">
        <f t="shared" si="50"/>
        <v>0</v>
      </c>
      <c r="F92" s="67">
        <f t="shared" si="50"/>
        <v>0</v>
      </c>
      <c r="G92" s="67">
        <f t="shared" si="50"/>
        <v>0</v>
      </c>
      <c r="H92" s="60">
        <f t="shared" si="30"/>
        <v>0</v>
      </c>
      <c r="I92" s="67"/>
      <c r="J92" s="67"/>
      <c r="K92" s="67"/>
      <c r="L92" s="67"/>
      <c r="M92" s="62">
        <f t="shared" si="25"/>
        <v>0</v>
      </c>
      <c r="N92" s="62">
        <f t="shared" si="25"/>
        <v>0</v>
      </c>
      <c r="O92" s="62">
        <f t="shared" si="25"/>
        <v>0</v>
      </c>
      <c r="P92" s="62">
        <f t="shared" si="25"/>
        <v>0</v>
      </c>
      <c r="Q92" s="62">
        <f t="shared" si="25"/>
        <v>0</v>
      </c>
      <c r="R92" s="60">
        <f t="shared" si="44"/>
        <v>0</v>
      </c>
      <c r="S92" s="67"/>
      <c r="T92" s="67"/>
      <c r="U92" s="67"/>
      <c r="V92" s="67"/>
      <c r="W92" s="60">
        <f t="shared" si="42"/>
        <v>0</v>
      </c>
      <c r="X92" s="67"/>
      <c r="Y92" s="67"/>
      <c r="Z92" s="67"/>
      <c r="AA92" s="67"/>
      <c r="AB92" s="62">
        <f t="shared" si="47"/>
        <v>0</v>
      </c>
      <c r="AC92" s="62">
        <f t="shared" si="47"/>
        <v>0</v>
      </c>
      <c r="AD92" s="62">
        <f t="shared" si="47"/>
        <v>0</v>
      </c>
      <c r="AE92" s="62">
        <f t="shared" si="47"/>
        <v>0</v>
      </c>
      <c r="AF92" s="62">
        <f t="shared" si="47"/>
        <v>0</v>
      </c>
      <c r="AG92" s="60">
        <f t="shared" si="45"/>
        <v>0</v>
      </c>
      <c r="AH92" s="67"/>
      <c r="AI92" s="67"/>
      <c r="AJ92" s="67"/>
      <c r="AK92" s="67"/>
      <c r="AL92" s="60">
        <f t="shared" si="43"/>
        <v>0</v>
      </c>
      <c r="AM92" s="67"/>
      <c r="AN92" s="67"/>
      <c r="AO92" s="67"/>
      <c r="AP92" s="67"/>
      <c r="AQ92" s="62">
        <f t="shared" si="48"/>
        <v>0</v>
      </c>
      <c r="AR92" s="62">
        <f t="shared" si="48"/>
        <v>0</v>
      </c>
      <c r="AS92" s="62">
        <f t="shared" si="48"/>
        <v>0</v>
      </c>
      <c r="AT92" s="62">
        <f t="shared" si="48"/>
        <v>0</v>
      </c>
      <c r="AU92" s="62">
        <f t="shared" si="48"/>
        <v>0</v>
      </c>
      <c r="AW92" s="69"/>
    </row>
    <row r="93" spans="1:49" ht="20.25" hidden="1">
      <c r="A93" s="58"/>
      <c r="B93" s="76" t="s">
        <v>9</v>
      </c>
      <c r="C93" s="60">
        <f t="shared" si="49"/>
        <v>0</v>
      </c>
      <c r="D93" s="67">
        <f t="shared" si="50"/>
        <v>0</v>
      </c>
      <c r="E93" s="67">
        <f t="shared" si="50"/>
        <v>0</v>
      </c>
      <c r="F93" s="67">
        <f t="shared" si="50"/>
        <v>0</v>
      </c>
      <c r="G93" s="67">
        <f t="shared" si="50"/>
        <v>0</v>
      </c>
      <c r="H93" s="60">
        <f t="shared" si="30"/>
        <v>0</v>
      </c>
      <c r="I93" s="67"/>
      <c r="J93" s="67"/>
      <c r="K93" s="67"/>
      <c r="L93" s="67"/>
      <c r="M93" s="62">
        <f t="shared" si="25"/>
        <v>0</v>
      </c>
      <c r="N93" s="62">
        <f t="shared" si="25"/>
        <v>0</v>
      </c>
      <c r="O93" s="62">
        <f t="shared" si="25"/>
        <v>0</v>
      </c>
      <c r="P93" s="62">
        <f t="shared" si="25"/>
        <v>0</v>
      </c>
      <c r="Q93" s="62">
        <f t="shared" si="25"/>
        <v>0</v>
      </c>
      <c r="R93" s="60">
        <f t="shared" si="44"/>
        <v>0</v>
      </c>
      <c r="S93" s="67"/>
      <c r="T93" s="67"/>
      <c r="U93" s="67"/>
      <c r="V93" s="67"/>
      <c r="W93" s="60">
        <f t="shared" si="42"/>
        <v>0</v>
      </c>
      <c r="X93" s="67"/>
      <c r="Y93" s="67"/>
      <c r="Z93" s="67"/>
      <c r="AA93" s="67"/>
      <c r="AB93" s="62">
        <f t="shared" si="47"/>
        <v>0</v>
      </c>
      <c r="AC93" s="62">
        <f t="shared" si="47"/>
        <v>0</v>
      </c>
      <c r="AD93" s="62">
        <f t="shared" si="47"/>
        <v>0</v>
      </c>
      <c r="AE93" s="62">
        <f t="shared" si="47"/>
        <v>0</v>
      </c>
      <c r="AF93" s="62">
        <f t="shared" si="47"/>
        <v>0</v>
      </c>
      <c r="AG93" s="60">
        <f t="shared" si="45"/>
        <v>0</v>
      </c>
      <c r="AH93" s="67"/>
      <c r="AI93" s="67"/>
      <c r="AJ93" s="67"/>
      <c r="AK93" s="67"/>
      <c r="AL93" s="60">
        <f t="shared" si="43"/>
        <v>0</v>
      </c>
      <c r="AM93" s="67"/>
      <c r="AN93" s="67"/>
      <c r="AO93" s="67"/>
      <c r="AP93" s="67"/>
      <c r="AQ93" s="62">
        <f t="shared" si="48"/>
        <v>0</v>
      </c>
      <c r="AR93" s="62">
        <f t="shared" si="48"/>
        <v>0</v>
      </c>
      <c r="AS93" s="62">
        <f t="shared" si="48"/>
        <v>0</v>
      </c>
      <c r="AT93" s="62">
        <f t="shared" si="48"/>
        <v>0</v>
      </c>
      <c r="AU93" s="62">
        <f t="shared" si="48"/>
        <v>0</v>
      </c>
      <c r="AW93" s="69"/>
    </row>
    <row r="94" spans="1:49" ht="20.25" hidden="1">
      <c r="A94" s="58" t="s">
        <v>122</v>
      </c>
      <c r="B94" s="66" t="s">
        <v>80</v>
      </c>
      <c r="C94" s="60">
        <f t="shared" si="49"/>
        <v>0</v>
      </c>
      <c r="D94" s="74">
        <f>SUM(D95:D98)</f>
        <v>0</v>
      </c>
      <c r="E94" s="74">
        <f>SUM(E95:E98)</f>
        <v>0</v>
      </c>
      <c r="F94" s="74">
        <f>SUM(F95:F98)</f>
        <v>0</v>
      </c>
      <c r="G94" s="74">
        <f>SUM(G95:G98)</f>
        <v>0</v>
      </c>
      <c r="H94" s="60">
        <f t="shared" si="30"/>
        <v>0</v>
      </c>
      <c r="I94" s="74">
        <f>SUM(I95:I98)</f>
        <v>0</v>
      </c>
      <c r="J94" s="74">
        <f>SUM(J95:J98)</f>
        <v>0</v>
      </c>
      <c r="K94" s="74">
        <f>SUM(K95:K98)</f>
        <v>0</v>
      </c>
      <c r="L94" s="74">
        <f>SUM(L95:L98)</f>
        <v>0</v>
      </c>
      <c r="M94" s="62">
        <f t="shared" si="25"/>
        <v>0</v>
      </c>
      <c r="N94" s="62">
        <f t="shared" si="25"/>
        <v>0</v>
      </c>
      <c r="O94" s="62">
        <f t="shared" si="25"/>
        <v>0</v>
      </c>
      <c r="P94" s="62">
        <f t="shared" si="25"/>
        <v>0</v>
      </c>
      <c r="Q94" s="62">
        <f t="shared" si="25"/>
        <v>0</v>
      </c>
      <c r="R94" s="60">
        <f t="shared" si="44"/>
        <v>0</v>
      </c>
      <c r="S94" s="74">
        <f>SUM(S95:S98)</f>
        <v>0</v>
      </c>
      <c r="T94" s="74">
        <f>SUM(T95:T98)</f>
        <v>0</v>
      </c>
      <c r="U94" s="74">
        <f>SUM(U95:U98)</f>
        <v>0</v>
      </c>
      <c r="V94" s="74">
        <f>SUM(V95:V98)</f>
        <v>0</v>
      </c>
      <c r="W94" s="60">
        <f t="shared" si="42"/>
        <v>0</v>
      </c>
      <c r="X94" s="74">
        <f>SUM(X95:X98)</f>
        <v>0</v>
      </c>
      <c r="Y94" s="74">
        <f>SUM(Y95:Y98)</f>
        <v>0</v>
      </c>
      <c r="Z94" s="74">
        <f>SUM(Z95:Z98)</f>
        <v>0</v>
      </c>
      <c r="AA94" s="74">
        <f>SUM(AA95:AA98)</f>
        <v>0</v>
      </c>
      <c r="AB94" s="62">
        <f t="shared" si="47"/>
        <v>0</v>
      </c>
      <c r="AC94" s="62">
        <f t="shared" si="47"/>
        <v>0</v>
      </c>
      <c r="AD94" s="62">
        <f t="shared" si="47"/>
        <v>0</v>
      </c>
      <c r="AE94" s="62">
        <f t="shared" si="47"/>
        <v>0</v>
      </c>
      <c r="AF94" s="62">
        <f t="shared" si="47"/>
        <v>0</v>
      </c>
      <c r="AG94" s="60">
        <f t="shared" si="45"/>
        <v>0</v>
      </c>
      <c r="AH94" s="74">
        <f>SUM(AH95:AH98)</f>
        <v>0</v>
      </c>
      <c r="AI94" s="74">
        <f>SUM(AI95:AI98)</f>
        <v>0</v>
      </c>
      <c r="AJ94" s="74">
        <f>SUM(AJ95:AJ98)</f>
        <v>0</v>
      </c>
      <c r="AK94" s="74">
        <f>SUM(AK95:AK98)</f>
        <v>0</v>
      </c>
      <c r="AL94" s="60">
        <f t="shared" si="43"/>
        <v>0</v>
      </c>
      <c r="AM94" s="74">
        <f>SUM(AM95:AM98)</f>
        <v>0</v>
      </c>
      <c r="AN94" s="74">
        <f>SUM(AN95:AN98)</f>
        <v>0</v>
      </c>
      <c r="AO94" s="74">
        <f>SUM(AO95:AO98)</f>
        <v>0</v>
      </c>
      <c r="AP94" s="74">
        <f>SUM(AP95:AP98)</f>
        <v>0</v>
      </c>
      <c r="AQ94" s="62">
        <f t="shared" si="48"/>
        <v>0</v>
      </c>
      <c r="AR94" s="62">
        <f t="shared" si="48"/>
        <v>0</v>
      </c>
      <c r="AS94" s="62">
        <f t="shared" si="48"/>
        <v>0</v>
      </c>
      <c r="AT94" s="62">
        <f t="shared" si="48"/>
        <v>0</v>
      </c>
      <c r="AU94" s="62">
        <f t="shared" si="48"/>
        <v>0</v>
      </c>
      <c r="AW94" s="69"/>
    </row>
    <row r="95" spans="1:49" ht="20.25" hidden="1">
      <c r="A95" s="58"/>
      <c r="B95" s="76" t="s">
        <v>6</v>
      </c>
      <c r="C95" s="60">
        <f t="shared" si="49"/>
        <v>0</v>
      </c>
      <c r="D95" s="67">
        <f aca="true" t="shared" si="51" ref="D95:G98">S95+AH95</f>
        <v>0</v>
      </c>
      <c r="E95" s="67">
        <f t="shared" si="51"/>
        <v>0</v>
      </c>
      <c r="F95" s="67">
        <f t="shared" si="51"/>
        <v>0</v>
      </c>
      <c r="G95" s="67">
        <f t="shared" si="51"/>
        <v>0</v>
      </c>
      <c r="H95" s="60">
        <f t="shared" si="30"/>
        <v>0</v>
      </c>
      <c r="I95" s="67"/>
      <c r="J95" s="67"/>
      <c r="K95" s="67"/>
      <c r="L95" s="67"/>
      <c r="M95" s="62">
        <f t="shared" si="25"/>
        <v>0</v>
      </c>
      <c r="N95" s="62">
        <f t="shared" si="25"/>
        <v>0</v>
      </c>
      <c r="O95" s="62">
        <f t="shared" si="25"/>
        <v>0</v>
      </c>
      <c r="P95" s="62">
        <f t="shared" si="25"/>
        <v>0</v>
      </c>
      <c r="Q95" s="62">
        <f t="shared" si="25"/>
        <v>0</v>
      </c>
      <c r="R95" s="60">
        <f t="shared" si="44"/>
        <v>0</v>
      </c>
      <c r="S95" s="67"/>
      <c r="T95" s="67"/>
      <c r="U95" s="67"/>
      <c r="V95" s="67"/>
      <c r="W95" s="60">
        <f t="shared" si="42"/>
        <v>0</v>
      </c>
      <c r="X95" s="67"/>
      <c r="Y95" s="67"/>
      <c r="Z95" s="67"/>
      <c r="AA95" s="67"/>
      <c r="AB95" s="62">
        <f t="shared" si="47"/>
        <v>0</v>
      </c>
      <c r="AC95" s="62">
        <f t="shared" si="47"/>
        <v>0</v>
      </c>
      <c r="AD95" s="62">
        <f t="shared" si="47"/>
        <v>0</v>
      </c>
      <c r="AE95" s="62">
        <f t="shared" si="47"/>
        <v>0</v>
      </c>
      <c r="AF95" s="62">
        <f t="shared" si="47"/>
        <v>0</v>
      </c>
      <c r="AG95" s="60">
        <f t="shared" si="45"/>
        <v>0</v>
      </c>
      <c r="AH95" s="67"/>
      <c r="AI95" s="67"/>
      <c r="AJ95" s="67"/>
      <c r="AK95" s="67"/>
      <c r="AL95" s="60">
        <f t="shared" si="43"/>
        <v>0</v>
      </c>
      <c r="AM95" s="67"/>
      <c r="AN95" s="67"/>
      <c r="AO95" s="67"/>
      <c r="AP95" s="67"/>
      <c r="AQ95" s="62">
        <f t="shared" si="48"/>
        <v>0</v>
      </c>
      <c r="AR95" s="62">
        <f t="shared" si="48"/>
        <v>0</v>
      </c>
      <c r="AS95" s="62">
        <f t="shared" si="48"/>
        <v>0</v>
      </c>
      <c r="AT95" s="62">
        <f t="shared" si="48"/>
        <v>0</v>
      </c>
      <c r="AU95" s="62">
        <f t="shared" si="48"/>
        <v>0</v>
      </c>
      <c r="AW95" s="69"/>
    </row>
    <row r="96" spans="1:49" ht="20.25" hidden="1">
      <c r="A96" s="58"/>
      <c r="B96" s="76" t="s">
        <v>7</v>
      </c>
      <c r="C96" s="60">
        <f t="shared" si="49"/>
        <v>0</v>
      </c>
      <c r="D96" s="67">
        <f t="shared" si="51"/>
        <v>0</v>
      </c>
      <c r="E96" s="67">
        <f t="shared" si="51"/>
        <v>0</v>
      </c>
      <c r="F96" s="67">
        <f t="shared" si="51"/>
        <v>0</v>
      </c>
      <c r="G96" s="67">
        <f t="shared" si="51"/>
        <v>0</v>
      </c>
      <c r="H96" s="60">
        <f t="shared" si="30"/>
        <v>0</v>
      </c>
      <c r="I96" s="67"/>
      <c r="J96" s="67"/>
      <c r="K96" s="67"/>
      <c r="L96" s="67"/>
      <c r="M96" s="62">
        <f t="shared" si="25"/>
        <v>0</v>
      </c>
      <c r="N96" s="62">
        <f t="shared" si="25"/>
        <v>0</v>
      </c>
      <c r="O96" s="62">
        <f t="shared" si="25"/>
        <v>0</v>
      </c>
      <c r="P96" s="62">
        <f t="shared" si="25"/>
        <v>0</v>
      </c>
      <c r="Q96" s="62">
        <f t="shared" si="25"/>
        <v>0</v>
      </c>
      <c r="R96" s="60">
        <f t="shared" si="44"/>
        <v>0</v>
      </c>
      <c r="S96" s="67"/>
      <c r="T96" s="67"/>
      <c r="U96" s="67"/>
      <c r="V96" s="67"/>
      <c r="W96" s="60">
        <f t="shared" si="42"/>
        <v>0</v>
      </c>
      <c r="X96" s="67"/>
      <c r="Y96" s="67"/>
      <c r="Z96" s="67"/>
      <c r="AA96" s="67"/>
      <c r="AB96" s="62">
        <f t="shared" si="47"/>
        <v>0</v>
      </c>
      <c r="AC96" s="62">
        <f t="shared" si="47"/>
        <v>0</v>
      </c>
      <c r="AD96" s="62">
        <f t="shared" si="47"/>
        <v>0</v>
      </c>
      <c r="AE96" s="62">
        <f t="shared" si="47"/>
        <v>0</v>
      </c>
      <c r="AF96" s="62">
        <f t="shared" si="47"/>
        <v>0</v>
      </c>
      <c r="AG96" s="60">
        <f t="shared" si="45"/>
        <v>0</v>
      </c>
      <c r="AH96" s="67"/>
      <c r="AI96" s="67"/>
      <c r="AJ96" s="67"/>
      <c r="AK96" s="67"/>
      <c r="AL96" s="60">
        <f t="shared" si="43"/>
        <v>0</v>
      </c>
      <c r="AM96" s="67"/>
      <c r="AN96" s="67"/>
      <c r="AO96" s="67"/>
      <c r="AP96" s="67"/>
      <c r="AQ96" s="62">
        <f t="shared" si="48"/>
        <v>0</v>
      </c>
      <c r="AR96" s="62">
        <f t="shared" si="48"/>
        <v>0</v>
      </c>
      <c r="AS96" s="62">
        <f t="shared" si="48"/>
        <v>0</v>
      </c>
      <c r="AT96" s="62">
        <f t="shared" si="48"/>
        <v>0</v>
      </c>
      <c r="AU96" s="62">
        <f t="shared" si="48"/>
        <v>0</v>
      </c>
      <c r="AW96" s="69"/>
    </row>
    <row r="97" spans="1:49" ht="20.25" hidden="1">
      <c r="A97" s="58"/>
      <c r="B97" s="76" t="s">
        <v>60</v>
      </c>
      <c r="C97" s="60">
        <f t="shared" si="49"/>
        <v>0</v>
      </c>
      <c r="D97" s="67">
        <f t="shared" si="51"/>
        <v>0</v>
      </c>
      <c r="E97" s="67">
        <f t="shared" si="51"/>
        <v>0</v>
      </c>
      <c r="F97" s="67">
        <f t="shared" si="51"/>
        <v>0</v>
      </c>
      <c r="G97" s="67">
        <f t="shared" si="51"/>
        <v>0</v>
      </c>
      <c r="H97" s="60">
        <f t="shared" si="30"/>
        <v>0</v>
      </c>
      <c r="I97" s="67"/>
      <c r="J97" s="67"/>
      <c r="K97" s="67"/>
      <c r="L97" s="67"/>
      <c r="M97" s="62">
        <f t="shared" si="25"/>
        <v>0</v>
      </c>
      <c r="N97" s="62">
        <f t="shared" si="25"/>
        <v>0</v>
      </c>
      <c r="O97" s="62">
        <f t="shared" si="25"/>
        <v>0</v>
      </c>
      <c r="P97" s="62">
        <f t="shared" si="25"/>
        <v>0</v>
      </c>
      <c r="Q97" s="62">
        <f t="shared" si="25"/>
        <v>0</v>
      </c>
      <c r="R97" s="60">
        <f t="shared" si="44"/>
        <v>0</v>
      </c>
      <c r="S97" s="67"/>
      <c r="T97" s="67"/>
      <c r="U97" s="67"/>
      <c r="V97" s="67"/>
      <c r="W97" s="60">
        <f t="shared" si="42"/>
        <v>0</v>
      </c>
      <c r="X97" s="67"/>
      <c r="Y97" s="67"/>
      <c r="Z97" s="67"/>
      <c r="AA97" s="67"/>
      <c r="AB97" s="62">
        <f t="shared" si="47"/>
        <v>0</v>
      </c>
      <c r="AC97" s="62">
        <f t="shared" si="47"/>
        <v>0</v>
      </c>
      <c r="AD97" s="62">
        <f t="shared" si="47"/>
        <v>0</v>
      </c>
      <c r="AE97" s="62">
        <f t="shared" si="47"/>
        <v>0</v>
      </c>
      <c r="AF97" s="62">
        <f t="shared" si="47"/>
        <v>0</v>
      </c>
      <c r="AG97" s="60">
        <f t="shared" si="45"/>
        <v>0</v>
      </c>
      <c r="AH97" s="67"/>
      <c r="AI97" s="67"/>
      <c r="AJ97" s="67"/>
      <c r="AK97" s="67"/>
      <c r="AL97" s="60">
        <f t="shared" si="43"/>
        <v>0</v>
      </c>
      <c r="AM97" s="67"/>
      <c r="AN97" s="67"/>
      <c r="AO97" s="67"/>
      <c r="AP97" s="67"/>
      <c r="AQ97" s="62">
        <f t="shared" si="48"/>
        <v>0</v>
      </c>
      <c r="AR97" s="62">
        <f t="shared" si="48"/>
        <v>0</v>
      </c>
      <c r="AS97" s="62">
        <f t="shared" si="48"/>
        <v>0</v>
      </c>
      <c r="AT97" s="62">
        <f t="shared" si="48"/>
        <v>0</v>
      </c>
      <c r="AU97" s="62">
        <f t="shared" si="48"/>
        <v>0</v>
      </c>
      <c r="AW97" s="69"/>
    </row>
    <row r="98" spans="1:49" ht="20.25" hidden="1">
      <c r="A98" s="58"/>
      <c r="B98" s="76" t="s">
        <v>9</v>
      </c>
      <c r="C98" s="60">
        <f t="shared" si="49"/>
        <v>0</v>
      </c>
      <c r="D98" s="67">
        <f t="shared" si="51"/>
        <v>0</v>
      </c>
      <c r="E98" s="67">
        <f t="shared" si="51"/>
        <v>0</v>
      </c>
      <c r="F98" s="67">
        <f t="shared" si="51"/>
        <v>0</v>
      </c>
      <c r="G98" s="67">
        <f t="shared" si="51"/>
        <v>0</v>
      </c>
      <c r="H98" s="60">
        <f t="shared" si="30"/>
        <v>0</v>
      </c>
      <c r="I98" s="67"/>
      <c r="J98" s="67"/>
      <c r="K98" s="67"/>
      <c r="L98" s="67"/>
      <c r="M98" s="62">
        <f t="shared" si="25"/>
        <v>0</v>
      </c>
      <c r="N98" s="62">
        <f t="shared" si="25"/>
        <v>0</v>
      </c>
      <c r="O98" s="62">
        <f t="shared" si="25"/>
        <v>0</v>
      </c>
      <c r="P98" s="62">
        <f t="shared" si="25"/>
        <v>0</v>
      </c>
      <c r="Q98" s="62">
        <f t="shared" si="25"/>
        <v>0</v>
      </c>
      <c r="R98" s="60">
        <f t="shared" si="44"/>
        <v>0</v>
      </c>
      <c r="S98" s="67"/>
      <c r="T98" s="67"/>
      <c r="U98" s="67"/>
      <c r="V98" s="67"/>
      <c r="W98" s="60">
        <f t="shared" si="42"/>
        <v>0</v>
      </c>
      <c r="X98" s="67"/>
      <c r="Y98" s="67"/>
      <c r="Z98" s="67"/>
      <c r="AA98" s="67"/>
      <c r="AB98" s="62">
        <f t="shared" si="47"/>
        <v>0</v>
      </c>
      <c r="AC98" s="62">
        <f t="shared" si="47"/>
        <v>0</v>
      </c>
      <c r="AD98" s="62">
        <f t="shared" si="47"/>
        <v>0</v>
      </c>
      <c r="AE98" s="62">
        <f t="shared" si="47"/>
        <v>0</v>
      </c>
      <c r="AF98" s="62">
        <f t="shared" si="47"/>
        <v>0</v>
      </c>
      <c r="AG98" s="60">
        <f t="shared" si="45"/>
        <v>0</v>
      </c>
      <c r="AH98" s="67"/>
      <c r="AI98" s="67"/>
      <c r="AJ98" s="67"/>
      <c r="AK98" s="67"/>
      <c r="AL98" s="60">
        <f t="shared" si="43"/>
        <v>0</v>
      </c>
      <c r="AM98" s="67"/>
      <c r="AN98" s="67"/>
      <c r="AO98" s="67"/>
      <c r="AP98" s="67"/>
      <c r="AQ98" s="62">
        <f t="shared" si="48"/>
        <v>0</v>
      </c>
      <c r="AR98" s="62">
        <f t="shared" si="48"/>
        <v>0</v>
      </c>
      <c r="AS98" s="62">
        <f t="shared" si="48"/>
        <v>0</v>
      </c>
      <c r="AT98" s="62">
        <f t="shared" si="48"/>
        <v>0</v>
      </c>
      <c r="AU98" s="62">
        <f t="shared" si="48"/>
        <v>0</v>
      </c>
      <c r="AW98" s="69"/>
    </row>
    <row r="99" spans="1:49" ht="20.25" hidden="1">
      <c r="A99" s="58" t="s">
        <v>123</v>
      </c>
      <c r="B99" s="66" t="s">
        <v>107</v>
      </c>
      <c r="C99" s="60">
        <f t="shared" si="49"/>
        <v>0</v>
      </c>
      <c r="D99" s="74">
        <f>SUM(D100:D103)</f>
        <v>0</v>
      </c>
      <c r="E99" s="74">
        <f>SUM(E100:E103)</f>
        <v>0</v>
      </c>
      <c r="F99" s="74">
        <f>SUM(F100:F103)</f>
        <v>0</v>
      </c>
      <c r="G99" s="74">
        <f>SUM(G100:G103)</f>
        <v>0</v>
      </c>
      <c r="H99" s="60">
        <f t="shared" si="30"/>
        <v>0</v>
      </c>
      <c r="I99" s="74">
        <f>SUM(I100:I103)</f>
        <v>0</v>
      </c>
      <c r="J99" s="74">
        <f>SUM(J100:J103)</f>
        <v>0</v>
      </c>
      <c r="K99" s="74">
        <f>SUM(K100:K103)</f>
        <v>0</v>
      </c>
      <c r="L99" s="74">
        <f>SUM(L100:L103)</f>
        <v>0</v>
      </c>
      <c r="M99" s="62">
        <f t="shared" si="25"/>
        <v>0</v>
      </c>
      <c r="N99" s="62">
        <f t="shared" si="25"/>
        <v>0</v>
      </c>
      <c r="O99" s="62">
        <f t="shared" si="25"/>
        <v>0</v>
      </c>
      <c r="P99" s="62">
        <f t="shared" si="25"/>
        <v>0</v>
      </c>
      <c r="Q99" s="62">
        <f t="shared" si="25"/>
        <v>0</v>
      </c>
      <c r="R99" s="60">
        <f t="shared" si="44"/>
        <v>0</v>
      </c>
      <c r="S99" s="74">
        <f>SUM(S100:S103)</f>
        <v>0</v>
      </c>
      <c r="T99" s="74">
        <f>SUM(T100:T103)</f>
        <v>0</v>
      </c>
      <c r="U99" s="74">
        <f>SUM(U100:U103)</f>
        <v>0</v>
      </c>
      <c r="V99" s="74">
        <f>SUM(V100:V103)</f>
        <v>0</v>
      </c>
      <c r="W99" s="60">
        <f t="shared" si="42"/>
        <v>0</v>
      </c>
      <c r="X99" s="74">
        <f>SUM(X100:X103)</f>
        <v>0</v>
      </c>
      <c r="Y99" s="74">
        <f>SUM(Y100:Y103)</f>
        <v>0</v>
      </c>
      <c r="Z99" s="74">
        <f>SUM(Z100:Z103)</f>
        <v>0</v>
      </c>
      <c r="AA99" s="74">
        <f>SUM(AA100:AA103)</f>
        <v>0</v>
      </c>
      <c r="AB99" s="62">
        <f t="shared" si="47"/>
        <v>0</v>
      </c>
      <c r="AC99" s="62">
        <f t="shared" si="47"/>
        <v>0</v>
      </c>
      <c r="AD99" s="62">
        <f t="shared" si="47"/>
        <v>0</v>
      </c>
      <c r="AE99" s="62">
        <f t="shared" si="47"/>
        <v>0</v>
      </c>
      <c r="AF99" s="62">
        <f t="shared" si="47"/>
        <v>0</v>
      </c>
      <c r="AG99" s="60">
        <f t="shared" si="45"/>
        <v>0</v>
      </c>
      <c r="AH99" s="74">
        <f>SUM(AH100:AH103)</f>
        <v>0</v>
      </c>
      <c r="AI99" s="74">
        <f>SUM(AI100:AI103)</f>
        <v>0</v>
      </c>
      <c r="AJ99" s="74">
        <f>SUM(AJ100:AJ103)</f>
        <v>0</v>
      </c>
      <c r="AK99" s="74">
        <f>SUM(AK100:AK103)</f>
        <v>0</v>
      </c>
      <c r="AL99" s="60">
        <f t="shared" si="43"/>
        <v>0</v>
      </c>
      <c r="AM99" s="74">
        <f>SUM(AM100:AM103)</f>
        <v>0</v>
      </c>
      <c r="AN99" s="74">
        <f>SUM(AN100:AN103)</f>
        <v>0</v>
      </c>
      <c r="AO99" s="74">
        <f>SUM(AO100:AO103)</f>
        <v>0</v>
      </c>
      <c r="AP99" s="74">
        <f>SUM(AP100:AP103)</f>
        <v>0</v>
      </c>
      <c r="AQ99" s="62">
        <f t="shared" si="48"/>
        <v>0</v>
      </c>
      <c r="AR99" s="62">
        <f t="shared" si="48"/>
        <v>0</v>
      </c>
      <c r="AS99" s="62">
        <f t="shared" si="48"/>
        <v>0</v>
      </c>
      <c r="AT99" s="62">
        <f t="shared" si="48"/>
        <v>0</v>
      </c>
      <c r="AU99" s="62">
        <f t="shared" si="48"/>
        <v>0</v>
      </c>
      <c r="AW99" s="69"/>
    </row>
    <row r="100" spans="1:49" ht="20.25" hidden="1">
      <c r="A100" s="58"/>
      <c r="B100" s="76" t="s">
        <v>6</v>
      </c>
      <c r="C100" s="60">
        <f t="shared" si="49"/>
        <v>0</v>
      </c>
      <c r="D100" s="67">
        <f aca="true" t="shared" si="52" ref="D100:G103">S100+AH100</f>
        <v>0</v>
      </c>
      <c r="E100" s="67">
        <f t="shared" si="52"/>
        <v>0</v>
      </c>
      <c r="F100" s="67">
        <f t="shared" si="52"/>
        <v>0</v>
      </c>
      <c r="G100" s="67">
        <f t="shared" si="52"/>
        <v>0</v>
      </c>
      <c r="H100" s="60">
        <f t="shared" si="30"/>
        <v>0</v>
      </c>
      <c r="I100" s="67"/>
      <c r="J100" s="67"/>
      <c r="K100" s="67"/>
      <c r="L100" s="67"/>
      <c r="M100" s="62">
        <f t="shared" si="25"/>
        <v>0</v>
      </c>
      <c r="N100" s="62">
        <f t="shared" si="25"/>
        <v>0</v>
      </c>
      <c r="O100" s="62">
        <f t="shared" si="25"/>
        <v>0</v>
      </c>
      <c r="P100" s="62">
        <f t="shared" si="25"/>
        <v>0</v>
      </c>
      <c r="Q100" s="62">
        <f t="shared" si="25"/>
        <v>0</v>
      </c>
      <c r="R100" s="60">
        <f t="shared" si="44"/>
        <v>0</v>
      </c>
      <c r="S100" s="67"/>
      <c r="T100" s="67"/>
      <c r="U100" s="67"/>
      <c r="V100" s="67"/>
      <c r="W100" s="60">
        <f t="shared" si="42"/>
        <v>0</v>
      </c>
      <c r="X100" s="67"/>
      <c r="Y100" s="67"/>
      <c r="Z100" s="67"/>
      <c r="AA100" s="67"/>
      <c r="AB100" s="62">
        <f t="shared" si="47"/>
        <v>0</v>
      </c>
      <c r="AC100" s="62">
        <f t="shared" si="47"/>
        <v>0</v>
      </c>
      <c r="AD100" s="62">
        <f t="shared" si="47"/>
        <v>0</v>
      </c>
      <c r="AE100" s="62">
        <f t="shared" si="47"/>
        <v>0</v>
      </c>
      <c r="AF100" s="62">
        <f t="shared" si="47"/>
        <v>0</v>
      </c>
      <c r="AG100" s="60">
        <f t="shared" si="45"/>
        <v>0</v>
      </c>
      <c r="AH100" s="67"/>
      <c r="AI100" s="67"/>
      <c r="AJ100" s="67"/>
      <c r="AK100" s="67"/>
      <c r="AL100" s="60">
        <f t="shared" si="43"/>
        <v>0</v>
      </c>
      <c r="AM100" s="67"/>
      <c r="AN100" s="67"/>
      <c r="AO100" s="67"/>
      <c r="AP100" s="67"/>
      <c r="AQ100" s="62">
        <f t="shared" si="48"/>
        <v>0</v>
      </c>
      <c r="AR100" s="62">
        <f t="shared" si="48"/>
        <v>0</v>
      </c>
      <c r="AS100" s="62">
        <f t="shared" si="48"/>
        <v>0</v>
      </c>
      <c r="AT100" s="62">
        <f t="shared" si="48"/>
        <v>0</v>
      </c>
      <c r="AU100" s="62">
        <f t="shared" si="48"/>
        <v>0</v>
      </c>
      <c r="AW100" s="69"/>
    </row>
    <row r="101" spans="1:49" ht="20.25" hidden="1">
      <c r="A101" s="58"/>
      <c r="B101" s="76" t="s">
        <v>7</v>
      </c>
      <c r="C101" s="60">
        <f t="shared" si="49"/>
        <v>0</v>
      </c>
      <c r="D101" s="67">
        <f t="shared" si="52"/>
        <v>0</v>
      </c>
      <c r="E101" s="67">
        <f t="shared" si="52"/>
        <v>0</v>
      </c>
      <c r="F101" s="67">
        <f t="shared" si="52"/>
        <v>0</v>
      </c>
      <c r="G101" s="67">
        <f t="shared" si="52"/>
        <v>0</v>
      </c>
      <c r="H101" s="60">
        <f t="shared" si="30"/>
        <v>0</v>
      </c>
      <c r="I101" s="67"/>
      <c r="J101" s="67"/>
      <c r="K101" s="67"/>
      <c r="L101" s="67"/>
      <c r="M101" s="62">
        <f t="shared" si="25"/>
        <v>0</v>
      </c>
      <c r="N101" s="62">
        <f t="shared" si="25"/>
        <v>0</v>
      </c>
      <c r="O101" s="62">
        <f t="shared" si="25"/>
        <v>0</v>
      </c>
      <c r="P101" s="62">
        <f t="shared" si="25"/>
        <v>0</v>
      </c>
      <c r="Q101" s="62">
        <f t="shared" si="25"/>
        <v>0</v>
      </c>
      <c r="R101" s="60">
        <f t="shared" si="44"/>
        <v>0</v>
      </c>
      <c r="S101" s="67"/>
      <c r="T101" s="67"/>
      <c r="U101" s="67"/>
      <c r="V101" s="67"/>
      <c r="W101" s="60">
        <f t="shared" si="42"/>
        <v>0</v>
      </c>
      <c r="X101" s="67"/>
      <c r="Y101" s="67"/>
      <c r="Z101" s="67"/>
      <c r="AA101" s="67"/>
      <c r="AB101" s="62">
        <f t="shared" si="47"/>
        <v>0</v>
      </c>
      <c r="AC101" s="62">
        <f t="shared" si="47"/>
        <v>0</v>
      </c>
      <c r="AD101" s="62">
        <f t="shared" si="47"/>
        <v>0</v>
      </c>
      <c r="AE101" s="62">
        <f t="shared" si="47"/>
        <v>0</v>
      </c>
      <c r="AF101" s="62">
        <f t="shared" si="47"/>
        <v>0</v>
      </c>
      <c r="AG101" s="60">
        <f t="shared" si="45"/>
        <v>0</v>
      </c>
      <c r="AH101" s="67"/>
      <c r="AI101" s="67"/>
      <c r="AJ101" s="67"/>
      <c r="AK101" s="67"/>
      <c r="AL101" s="60">
        <f t="shared" si="43"/>
        <v>0</v>
      </c>
      <c r="AM101" s="67"/>
      <c r="AN101" s="67"/>
      <c r="AO101" s="67"/>
      <c r="AP101" s="67"/>
      <c r="AQ101" s="62">
        <f t="shared" si="48"/>
        <v>0</v>
      </c>
      <c r="AR101" s="62">
        <f t="shared" si="48"/>
        <v>0</v>
      </c>
      <c r="AS101" s="62">
        <f t="shared" si="48"/>
        <v>0</v>
      </c>
      <c r="AT101" s="62">
        <f t="shared" si="48"/>
        <v>0</v>
      </c>
      <c r="AU101" s="62">
        <f t="shared" si="48"/>
        <v>0</v>
      </c>
      <c r="AW101" s="69"/>
    </row>
    <row r="102" spans="1:49" ht="20.25" hidden="1">
      <c r="A102" s="58"/>
      <c r="B102" s="76" t="s">
        <v>60</v>
      </c>
      <c r="C102" s="60">
        <f t="shared" si="49"/>
        <v>0</v>
      </c>
      <c r="D102" s="67">
        <f t="shared" si="52"/>
        <v>0</v>
      </c>
      <c r="E102" s="67">
        <f t="shared" si="52"/>
        <v>0</v>
      </c>
      <c r="F102" s="67">
        <f t="shared" si="52"/>
        <v>0</v>
      </c>
      <c r="G102" s="67">
        <f t="shared" si="52"/>
        <v>0</v>
      </c>
      <c r="H102" s="60">
        <f t="shared" si="30"/>
        <v>0</v>
      </c>
      <c r="I102" s="67"/>
      <c r="J102" s="67"/>
      <c r="K102" s="67"/>
      <c r="L102" s="67"/>
      <c r="M102" s="62">
        <f t="shared" si="25"/>
        <v>0</v>
      </c>
      <c r="N102" s="62">
        <f t="shared" si="25"/>
        <v>0</v>
      </c>
      <c r="O102" s="62">
        <f t="shared" si="25"/>
        <v>0</v>
      </c>
      <c r="P102" s="62">
        <f t="shared" si="25"/>
        <v>0</v>
      </c>
      <c r="Q102" s="62">
        <f t="shared" si="25"/>
        <v>0</v>
      </c>
      <c r="R102" s="60">
        <f t="shared" si="44"/>
        <v>0</v>
      </c>
      <c r="S102" s="67"/>
      <c r="T102" s="67"/>
      <c r="U102" s="67"/>
      <c r="V102" s="67"/>
      <c r="W102" s="60">
        <f t="shared" si="42"/>
        <v>0</v>
      </c>
      <c r="X102" s="67"/>
      <c r="Y102" s="67"/>
      <c r="Z102" s="67"/>
      <c r="AA102" s="67"/>
      <c r="AB102" s="62">
        <f aca="true" t="shared" si="53" ref="AB102:AF152">IF(R102&gt;0,IF(W102&gt;0,R102/W102*1000,0),0)</f>
        <v>0</v>
      </c>
      <c r="AC102" s="62">
        <f t="shared" si="53"/>
        <v>0</v>
      </c>
      <c r="AD102" s="62">
        <f t="shared" si="53"/>
        <v>0</v>
      </c>
      <c r="AE102" s="62">
        <f t="shared" si="53"/>
        <v>0</v>
      </c>
      <c r="AF102" s="62">
        <f t="shared" si="53"/>
        <v>0</v>
      </c>
      <c r="AG102" s="60">
        <f t="shared" si="45"/>
        <v>0</v>
      </c>
      <c r="AH102" s="67"/>
      <c r="AI102" s="67"/>
      <c r="AJ102" s="67"/>
      <c r="AK102" s="67"/>
      <c r="AL102" s="60">
        <f t="shared" si="43"/>
        <v>0</v>
      </c>
      <c r="AM102" s="67"/>
      <c r="AN102" s="67"/>
      <c r="AO102" s="67"/>
      <c r="AP102" s="67"/>
      <c r="AQ102" s="62">
        <f aca="true" t="shared" si="54" ref="AQ102:AU152">IF(AG102&gt;0,IF(AL102&gt;0,AG102/AL102*1000,0),0)</f>
        <v>0</v>
      </c>
      <c r="AR102" s="62">
        <f t="shared" si="54"/>
        <v>0</v>
      </c>
      <c r="AS102" s="62">
        <f t="shared" si="54"/>
        <v>0</v>
      </c>
      <c r="AT102" s="62">
        <f t="shared" si="54"/>
        <v>0</v>
      </c>
      <c r="AU102" s="62">
        <f t="shared" si="54"/>
        <v>0</v>
      </c>
      <c r="AW102" s="69"/>
    </row>
    <row r="103" spans="1:49" ht="20.25" hidden="1">
      <c r="A103" s="58"/>
      <c r="B103" s="76" t="s">
        <v>9</v>
      </c>
      <c r="C103" s="60">
        <f t="shared" si="49"/>
        <v>0</v>
      </c>
      <c r="D103" s="67">
        <f t="shared" si="52"/>
        <v>0</v>
      </c>
      <c r="E103" s="67">
        <f t="shared" si="52"/>
        <v>0</v>
      </c>
      <c r="F103" s="67">
        <f t="shared" si="52"/>
        <v>0</v>
      </c>
      <c r="G103" s="67">
        <f t="shared" si="52"/>
        <v>0</v>
      </c>
      <c r="H103" s="60">
        <f t="shared" si="30"/>
        <v>0</v>
      </c>
      <c r="I103" s="67"/>
      <c r="J103" s="67"/>
      <c r="K103" s="67"/>
      <c r="L103" s="67"/>
      <c r="M103" s="62">
        <f t="shared" si="25"/>
        <v>0</v>
      </c>
      <c r="N103" s="62">
        <f t="shared" si="25"/>
        <v>0</v>
      </c>
      <c r="O103" s="62">
        <f t="shared" si="25"/>
        <v>0</v>
      </c>
      <c r="P103" s="62">
        <f t="shared" si="25"/>
        <v>0</v>
      </c>
      <c r="Q103" s="62">
        <f t="shared" si="25"/>
        <v>0</v>
      </c>
      <c r="R103" s="60">
        <f t="shared" si="44"/>
        <v>0</v>
      </c>
      <c r="S103" s="67"/>
      <c r="T103" s="67"/>
      <c r="U103" s="67"/>
      <c r="V103" s="67"/>
      <c r="W103" s="60">
        <f t="shared" si="42"/>
        <v>0</v>
      </c>
      <c r="X103" s="67"/>
      <c r="Y103" s="67"/>
      <c r="Z103" s="67"/>
      <c r="AA103" s="67"/>
      <c r="AB103" s="62">
        <f t="shared" si="53"/>
        <v>0</v>
      </c>
      <c r="AC103" s="62">
        <f t="shared" si="53"/>
        <v>0</v>
      </c>
      <c r="AD103" s="62">
        <f t="shared" si="53"/>
        <v>0</v>
      </c>
      <c r="AE103" s="62">
        <f t="shared" si="53"/>
        <v>0</v>
      </c>
      <c r="AF103" s="62">
        <f t="shared" si="53"/>
        <v>0</v>
      </c>
      <c r="AG103" s="60">
        <f t="shared" si="45"/>
        <v>0</v>
      </c>
      <c r="AH103" s="67"/>
      <c r="AI103" s="67"/>
      <c r="AJ103" s="67"/>
      <c r="AK103" s="67"/>
      <c r="AL103" s="60">
        <f t="shared" si="43"/>
        <v>0</v>
      </c>
      <c r="AM103" s="67"/>
      <c r="AN103" s="67"/>
      <c r="AO103" s="67"/>
      <c r="AP103" s="67"/>
      <c r="AQ103" s="62">
        <f t="shared" si="54"/>
        <v>0</v>
      </c>
      <c r="AR103" s="62">
        <f t="shared" si="54"/>
        <v>0</v>
      </c>
      <c r="AS103" s="62">
        <f t="shared" si="54"/>
        <v>0</v>
      </c>
      <c r="AT103" s="62">
        <f t="shared" si="54"/>
        <v>0</v>
      </c>
      <c r="AU103" s="62">
        <f t="shared" si="54"/>
        <v>0</v>
      </c>
      <c r="AW103" s="69"/>
    </row>
    <row r="104" spans="1:49" ht="20.25" hidden="1">
      <c r="A104" s="58" t="s">
        <v>124</v>
      </c>
      <c r="B104" s="66" t="s">
        <v>82</v>
      </c>
      <c r="C104" s="60">
        <f t="shared" si="49"/>
        <v>0</v>
      </c>
      <c r="D104" s="74">
        <f>SUM(D105:D108)</f>
        <v>0</v>
      </c>
      <c r="E104" s="74">
        <f>SUM(E105:E108)</f>
        <v>0</v>
      </c>
      <c r="F104" s="74">
        <f>SUM(F105:F108)</f>
        <v>0</v>
      </c>
      <c r="G104" s="74">
        <f>SUM(G105:G108)</f>
        <v>0</v>
      </c>
      <c r="H104" s="60">
        <f t="shared" si="30"/>
        <v>0</v>
      </c>
      <c r="I104" s="74">
        <f>SUM(I105:I108)</f>
        <v>0</v>
      </c>
      <c r="J104" s="74">
        <f>SUM(J105:J108)</f>
        <v>0</v>
      </c>
      <c r="K104" s="74">
        <f>SUM(K105:K108)</f>
        <v>0</v>
      </c>
      <c r="L104" s="74">
        <f>SUM(L105:L108)</f>
        <v>0</v>
      </c>
      <c r="M104" s="62">
        <f t="shared" si="25"/>
        <v>0</v>
      </c>
      <c r="N104" s="62">
        <f t="shared" si="25"/>
        <v>0</v>
      </c>
      <c r="O104" s="62">
        <f t="shared" si="25"/>
        <v>0</v>
      </c>
      <c r="P104" s="62">
        <f t="shared" si="25"/>
        <v>0</v>
      </c>
      <c r="Q104" s="62">
        <f t="shared" si="25"/>
        <v>0</v>
      </c>
      <c r="R104" s="60">
        <f t="shared" si="44"/>
        <v>0</v>
      </c>
      <c r="S104" s="74">
        <f>SUM(S105:S108)</f>
        <v>0</v>
      </c>
      <c r="T104" s="74">
        <f>SUM(T105:T108)</f>
        <v>0</v>
      </c>
      <c r="U104" s="74">
        <f>SUM(U105:U108)</f>
        <v>0</v>
      </c>
      <c r="V104" s="74">
        <f>SUM(V105:V108)</f>
        <v>0</v>
      </c>
      <c r="W104" s="60">
        <f t="shared" si="42"/>
        <v>0</v>
      </c>
      <c r="X104" s="74">
        <f>SUM(X105:X108)</f>
        <v>0</v>
      </c>
      <c r="Y104" s="74">
        <f>SUM(Y105:Y108)</f>
        <v>0</v>
      </c>
      <c r="Z104" s="74">
        <f>SUM(Z105:Z108)</f>
        <v>0</v>
      </c>
      <c r="AA104" s="74">
        <f>SUM(AA105:AA108)</f>
        <v>0</v>
      </c>
      <c r="AB104" s="62">
        <f t="shared" si="53"/>
        <v>0</v>
      </c>
      <c r="AC104" s="62">
        <f t="shared" si="53"/>
        <v>0</v>
      </c>
      <c r="AD104" s="62">
        <f t="shared" si="53"/>
        <v>0</v>
      </c>
      <c r="AE104" s="62">
        <f t="shared" si="53"/>
        <v>0</v>
      </c>
      <c r="AF104" s="62">
        <f t="shared" si="53"/>
        <v>0</v>
      </c>
      <c r="AG104" s="60">
        <f t="shared" si="45"/>
        <v>0</v>
      </c>
      <c r="AH104" s="74">
        <f>SUM(AH105:AH108)</f>
        <v>0</v>
      </c>
      <c r="AI104" s="74">
        <f>SUM(AI105:AI108)</f>
        <v>0</v>
      </c>
      <c r="AJ104" s="74">
        <f>SUM(AJ105:AJ108)</f>
        <v>0</v>
      </c>
      <c r="AK104" s="74">
        <f>SUM(AK105:AK108)</f>
        <v>0</v>
      </c>
      <c r="AL104" s="60">
        <f t="shared" si="43"/>
        <v>0</v>
      </c>
      <c r="AM104" s="74">
        <f>SUM(AM105:AM108)</f>
        <v>0</v>
      </c>
      <c r="AN104" s="74">
        <f>SUM(AN105:AN108)</f>
        <v>0</v>
      </c>
      <c r="AO104" s="74">
        <f>SUM(AO105:AO108)</f>
        <v>0</v>
      </c>
      <c r="AP104" s="74">
        <f>SUM(AP105:AP108)</f>
        <v>0</v>
      </c>
      <c r="AQ104" s="62">
        <f t="shared" si="54"/>
        <v>0</v>
      </c>
      <c r="AR104" s="62">
        <f t="shared" si="54"/>
        <v>0</v>
      </c>
      <c r="AS104" s="62">
        <f t="shared" si="54"/>
        <v>0</v>
      </c>
      <c r="AT104" s="62">
        <f t="shared" si="54"/>
        <v>0</v>
      </c>
      <c r="AU104" s="62">
        <f t="shared" si="54"/>
        <v>0</v>
      </c>
      <c r="AW104" s="69"/>
    </row>
    <row r="105" spans="1:49" ht="20.25" hidden="1">
      <c r="A105" s="58"/>
      <c r="B105" s="76" t="s">
        <v>6</v>
      </c>
      <c r="C105" s="60">
        <f t="shared" si="49"/>
        <v>0</v>
      </c>
      <c r="D105" s="67">
        <f aca="true" t="shared" si="55" ref="D105:G108">S105+AH105</f>
        <v>0</v>
      </c>
      <c r="E105" s="67">
        <f t="shared" si="55"/>
        <v>0</v>
      </c>
      <c r="F105" s="67">
        <f t="shared" si="55"/>
        <v>0</v>
      </c>
      <c r="G105" s="67">
        <f t="shared" si="55"/>
        <v>0</v>
      </c>
      <c r="H105" s="60">
        <f t="shared" si="30"/>
        <v>0</v>
      </c>
      <c r="I105" s="67"/>
      <c r="J105" s="67"/>
      <c r="K105" s="67"/>
      <c r="L105" s="67"/>
      <c r="M105" s="62">
        <f t="shared" si="25"/>
        <v>0</v>
      </c>
      <c r="N105" s="62">
        <f t="shared" si="25"/>
        <v>0</v>
      </c>
      <c r="O105" s="62">
        <f t="shared" si="25"/>
        <v>0</v>
      </c>
      <c r="P105" s="62">
        <f t="shared" si="25"/>
        <v>0</v>
      </c>
      <c r="Q105" s="62">
        <f t="shared" si="25"/>
        <v>0</v>
      </c>
      <c r="R105" s="60">
        <f t="shared" si="44"/>
        <v>0</v>
      </c>
      <c r="S105" s="67"/>
      <c r="T105" s="67"/>
      <c r="U105" s="67"/>
      <c r="V105" s="67"/>
      <c r="W105" s="60">
        <f t="shared" si="42"/>
        <v>0</v>
      </c>
      <c r="X105" s="67"/>
      <c r="Y105" s="67"/>
      <c r="Z105" s="67"/>
      <c r="AA105" s="67"/>
      <c r="AB105" s="62">
        <f t="shared" si="53"/>
        <v>0</v>
      </c>
      <c r="AC105" s="62">
        <f t="shared" si="53"/>
        <v>0</v>
      </c>
      <c r="AD105" s="62">
        <f t="shared" si="53"/>
        <v>0</v>
      </c>
      <c r="AE105" s="62">
        <f t="shared" si="53"/>
        <v>0</v>
      </c>
      <c r="AF105" s="62">
        <f t="shared" si="53"/>
        <v>0</v>
      </c>
      <c r="AG105" s="60">
        <f t="shared" si="45"/>
        <v>0</v>
      </c>
      <c r="AH105" s="67"/>
      <c r="AI105" s="67"/>
      <c r="AJ105" s="67"/>
      <c r="AK105" s="67"/>
      <c r="AL105" s="60">
        <f t="shared" si="43"/>
        <v>0</v>
      </c>
      <c r="AM105" s="67"/>
      <c r="AN105" s="67"/>
      <c r="AO105" s="67"/>
      <c r="AP105" s="67"/>
      <c r="AQ105" s="62">
        <f t="shared" si="54"/>
        <v>0</v>
      </c>
      <c r="AR105" s="62">
        <f t="shared" si="54"/>
        <v>0</v>
      </c>
      <c r="AS105" s="62">
        <f t="shared" si="54"/>
        <v>0</v>
      </c>
      <c r="AT105" s="62">
        <f t="shared" si="54"/>
        <v>0</v>
      </c>
      <c r="AU105" s="62">
        <f t="shared" si="54"/>
        <v>0</v>
      </c>
      <c r="AW105" s="69"/>
    </row>
    <row r="106" spans="1:49" ht="20.25" hidden="1">
      <c r="A106" s="58"/>
      <c r="B106" s="76" t="s">
        <v>7</v>
      </c>
      <c r="C106" s="60">
        <f t="shared" si="49"/>
        <v>0</v>
      </c>
      <c r="D106" s="67">
        <f t="shared" si="55"/>
        <v>0</v>
      </c>
      <c r="E106" s="67">
        <f t="shared" si="55"/>
        <v>0</v>
      </c>
      <c r="F106" s="67">
        <f t="shared" si="55"/>
        <v>0</v>
      </c>
      <c r="G106" s="67">
        <f t="shared" si="55"/>
        <v>0</v>
      </c>
      <c r="H106" s="60">
        <f t="shared" si="30"/>
        <v>0</v>
      </c>
      <c r="I106" s="67"/>
      <c r="J106" s="67"/>
      <c r="K106" s="67"/>
      <c r="L106" s="67"/>
      <c r="M106" s="62">
        <f t="shared" si="25"/>
        <v>0</v>
      </c>
      <c r="N106" s="62">
        <f t="shared" si="25"/>
        <v>0</v>
      </c>
      <c r="O106" s="62">
        <f t="shared" si="25"/>
        <v>0</v>
      </c>
      <c r="P106" s="62">
        <f t="shared" si="25"/>
        <v>0</v>
      </c>
      <c r="Q106" s="62">
        <f t="shared" si="25"/>
        <v>0</v>
      </c>
      <c r="R106" s="60">
        <f t="shared" si="44"/>
        <v>0</v>
      </c>
      <c r="S106" s="67"/>
      <c r="T106" s="67"/>
      <c r="U106" s="67"/>
      <c r="V106" s="67"/>
      <c r="W106" s="60">
        <f t="shared" si="42"/>
        <v>0</v>
      </c>
      <c r="X106" s="67"/>
      <c r="Y106" s="67"/>
      <c r="Z106" s="67"/>
      <c r="AA106" s="67"/>
      <c r="AB106" s="62">
        <f t="shared" si="53"/>
        <v>0</v>
      </c>
      <c r="AC106" s="62">
        <f t="shared" si="53"/>
        <v>0</v>
      </c>
      <c r="AD106" s="62">
        <f t="shared" si="53"/>
        <v>0</v>
      </c>
      <c r="AE106" s="62">
        <f t="shared" si="53"/>
        <v>0</v>
      </c>
      <c r="AF106" s="62">
        <f t="shared" si="53"/>
        <v>0</v>
      </c>
      <c r="AG106" s="60">
        <f t="shared" si="45"/>
        <v>0</v>
      </c>
      <c r="AH106" s="67"/>
      <c r="AI106" s="67"/>
      <c r="AJ106" s="67"/>
      <c r="AK106" s="67"/>
      <c r="AL106" s="60">
        <f t="shared" si="43"/>
        <v>0</v>
      </c>
      <c r="AM106" s="67"/>
      <c r="AN106" s="67"/>
      <c r="AO106" s="67"/>
      <c r="AP106" s="67"/>
      <c r="AQ106" s="62">
        <f t="shared" si="54"/>
        <v>0</v>
      </c>
      <c r="AR106" s="62">
        <f t="shared" si="54"/>
        <v>0</v>
      </c>
      <c r="AS106" s="62">
        <f t="shared" si="54"/>
        <v>0</v>
      </c>
      <c r="AT106" s="62">
        <f t="shared" si="54"/>
        <v>0</v>
      </c>
      <c r="AU106" s="62">
        <f t="shared" si="54"/>
        <v>0</v>
      </c>
      <c r="AW106" s="69"/>
    </row>
    <row r="107" spans="1:49" ht="20.25" hidden="1">
      <c r="A107" s="58"/>
      <c r="B107" s="76" t="s">
        <v>60</v>
      </c>
      <c r="C107" s="60">
        <f t="shared" si="49"/>
        <v>0</v>
      </c>
      <c r="D107" s="67">
        <f t="shared" si="55"/>
        <v>0</v>
      </c>
      <c r="E107" s="67">
        <f t="shared" si="55"/>
        <v>0</v>
      </c>
      <c r="F107" s="67">
        <f t="shared" si="55"/>
        <v>0</v>
      </c>
      <c r="G107" s="67">
        <f t="shared" si="55"/>
        <v>0</v>
      </c>
      <c r="H107" s="60">
        <f t="shared" si="30"/>
        <v>0</v>
      </c>
      <c r="I107" s="67"/>
      <c r="J107" s="67"/>
      <c r="K107" s="67"/>
      <c r="L107" s="67"/>
      <c r="M107" s="62">
        <f t="shared" si="25"/>
        <v>0</v>
      </c>
      <c r="N107" s="62">
        <f t="shared" si="25"/>
        <v>0</v>
      </c>
      <c r="O107" s="62">
        <f t="shared" si="25"/>
        <v>0</v>
      </c>
      <c r="P107" s="62">
        <f t="shared" si="25"/>
        <v>0</v>
      </c>
      <c r="Q107" s="62">
        <f t="shared" si="25"/>
        <v>0</v>
      </c>
      <c r="R107" s="60">
        <f t="shared" si="44"/>
        <v>0</v>
      </c>
      <c r="S107" s="67"/>
      <c r="T107" s="67"/>
      <c r="U107" s="67"/>
      <c r="V107" s="67"/>
      <c r="W107" s="60">
        <f t="shared" si="42"/>
        <v>0</v>
      </c>
      <c r="X107" s="67"/>
      <c r="Y107" s="67"/>
      <c r="Z107" s="67"/>
      <c r="AA107" s="67"/>
      <c r="AB107" s="62">
        <f t="shared" si="53"/>
        <v>0</v>
      </c>
      <c r="AC107" s="62">
        <f t="shared" si="53"/>
        <v>0</v>
      </c>
      <c r="AD107" s="62">
        <f t="shared" si="53"/>
        <v>0</v>
      </c>
      <c r="AE107" s="62">
        <f t="shared" si="53"/>
        <v>0</v>
      </c>
      <c r="AF107" s="62">
        <f t="shared" si="53"/>
        <v>0</v>
      </c>
      <c r="AG107" s="60">
        <f t="shared" si="45"/>
        <v>0</v>
      </c>
      <c r="AH107" s="67"/>
      <c r="AI107" s="67"/>
      <c r="AJ107" s="67"/>
      <c r="AK107" s="67"/>
      <c r="AL107" s="60">
        <f t="shared" si="43"/>
        <v>0</v>
      </c>
      <c r="AM107" s="67"/>
      <c r="AN107" s="67"/>
      <c r="AO107" s="67"/>
      <c r="AP107" s="67"/>
      <c r="AQ107" s="62">
        <f t="shared" si="54"/>
        <v>0</v>
      </c>
      <c r="AR107" s="62">
        <f t="shared" si="54"/>
        <v>0</v>
      </c>
      <c r="AS107" s="62">
        <f t="shared" si="54"/>
        <v>0</v>
      </c>
      <c r="AT107" s="62">
        <f t="shared" si="54"/>
        <v>0</v>
      </c>
      <c r="AU107" s="62">
        <f t="shared" si="54"/>
        <v>0</v>
      </c>
      <c r="AW107" s="69"/>
    </row>
    <row r="108" spans="1:49" ht="20.25" hidden="1">
      <c r="A108" s="58"/>
      <c r="B108" s="76" t="s">
        <v>9</v>
      </c>
      <c r="C108" s="60">
        <f t="shared" si="49"/>
        <v>0</v>
      </c>
      <c r="D108" s="67">
        <f t="shared" si="55"/>
        <v>0</v>
      </c>
      <c r="E108" s="67">
        <f t="shared" si="55"/>
        <v>0</v>
      </c>
      <c r="F108" s="67">
        <f t="shared" si="55"/>
        <v>0</v>
      </c>
      <c r="G108" s="67">
        <f t="shared" si="55"/>
        <v>0</v>
      </c>
      <c r="H108" s="60">
        <f t="shared" si="30"/>
        <v>0</v>
      </c>
      <c r="I108" s="67"/>
      <c r="J108" s="67"/>
      <c r="K108" s="67"/>
      <c r="L108" s="67"/>
      <c r="M108" s="62">
        <f t="shared" si="25"/>
        <v>0</v>
      </c>
      <c r="N108" s="62">
        <f t="shared" si="25"/>
        <v>0</v>
      </c>
      <c r="O108" s="62">
        <f t="shared" si="25"/>
        <v>0</v>
      </c>
      <c r="P108" s="62">
        <f t="shared" si="25"/>
        <v>0</v>
      </c>
      <c r="Q108" s="62">
        <f t="shared" si="25"/>
        <v>0</v>
      </c>
      <c r="R108" s="60">
        <f t="shared" si="44"/>
        <v>0</v>
      </c>
      <c r="S108" s="67"/>
      <c r="T108" s="67"/>
      <c r="U108" s="67"/>
      <c r="V108" s="67"/>
      <c r="W108" s="60">
        <f t="shared" si="42"/>
        <v>0</v>
      </c>
      <c r="X108" s="67"/>
      <c r="Y108" s="67"/>
      <c r="Z108" s="67"/>
      <c r="AA108" s="67"/>
      <c r="AB108" s="62">
        <f t="shared" si="53"/>
        <v>0</v>
      </c>
      <c r="AC108" s="62">
        <f t="shared" si="53"/>
        <v>0</v>
      </c>
      <c r="AD108" s="62">
        <f t="shared" si="53"/>
        <v>0</v>
      </c>
      <c r="AE108" s="62">
        <f t="shared" si="53"/>
        <v>0</v>
      </c>
      <c r="AF108" s="62">
        <f t="shared" si="53"/>
        <v>0</v>
      </c>
      <c r="AG108" s="60">
        <f t="shared" si="45"/>
        <v>0</v>
      </c>
      <c r="AH108" s="67"/>
      <c r="AI108" s="67"/>
      <c r="AJ108" s="67"/>
      <c r="AK108" s="67"/>
      <c r="AL108" s="60">
        <f t="shared" si="43"/>
        <v>0</v>
      </c>
      <c r="AM108" s="67"/>
      <c r="AN108" s="67"/>
      <c r="AO108" s="67"/>
      <c r="AP108" s="67"/>
      <c r="AQ108" s="62">
        <f t="shared" si="54"/>
        <v>0</v>
      </c>
      <c r="AR108" s="62">
        <f t="shared" si="54"/>
        <v>0</v>
      </c>
      <c r="AS108" s="62">
        <f t="shared" si="54"/>
        <v>0</v>
      </c>
      <c r="AT108" s="62">
        <f t="shared" si="54"/>
        <v>0</v>
      </c>
      <c r="AU108" s="62">
        <f t="shared" si="54"/>
        <v>0</v>
      </c>
      <c r="AW108" s="69"/>
    </row>
    <row r="109" spans="1:49" ht="20.25" hidden="1">
      <c r="A109" s="58" t="s">
        <v>125</v>
      </c>
      <c r="B109" s="66" t="s">
        <v>84</v>
      </c>
      <c r="C109" s="60">
        <f t="shared" si="49"/>
        <v>0</v>
      </c>
      <c r="D109" s="74">
        <f>SUM(D110:D113)</f>
        <v>0</v>
      </c>
      <c r="E109" s="74">
        <f>SUM(E110:E113)</f>
        <v>0</v>
      </c>
      <c r="F109" s="74">
        <f>SUM(F110:F113)</f>
        <v>0</v>
      </c>
      <c r="G109" s="74">
        <f>SUM(G110:G113)</f>
        <v>0</v>
      </c>
      <c r="H109" s="60">
        <f t="shared" si="30"/>
        <v>0</v>
      </c>
      <c r="I109" s="74">
        <f>SUM(I110:I113)</f>
        <v>0</v>
      </c>
      <c r="J109" s="74">
        <f>SUM(J110:J113)</f>
        <v>0</v>
      </c>
      <c r="K109" s="74">
        <f>SUM(K110:K113)</f>
        <v>0</v>
      </c>
      <c r="L109" s="74">
        <f>SUM(L110:L113)</f>
        <v>0</v>
      </c>
      <c r="M109" s="62">
        <f t="shared" si="25"/>
        <v>0</v>
      </c>
      <c r="N109" s="62">
        <f t="shared" si="25"/>
        <v>0</v>
      </c>
      <c r="O109" s="62">
        <f t="shared" si="25"/>
        <v>0</v>
      </c>
      <c r="P109" s="62">
        <f t="shared" si="25"/>
        <v>0</v>
      </c>
      <c r="Q109" s="62">
        <f t="shared" si="25"/>
        <v>0</v>
      </c>
      <c r="R109" s="60">
        <f t="shared" si="44"/>
        <v>0</v>
      </c>
      <c r="S109" s="74">
        <f>SUM(S110:S113)</f>
        <v>0</v>
      </c>
      <c r="T109" s="74">
        <f>SUM(T110:T113)</f>
        <v>0</v>
      </c>
      <c r="U109" s="74">
        <f>SUM(U110:U113)</f>
        <v>0</v>
      </c>
      <c r="V109" s="74">
        <f>SUM(V110:V113)</f>
        <v>0</v>
      </c>
      <c r="W109" s="60">
        <f t="shared" si="42"/>
        <v>0</v>
      </c>
      <c r="X109" s="74">
        <f>SUM(X110:X113)</f>
        <v>0</v>
      </c>
      <c r="Y109" s="74">
        <f>SUM(Y110:Y113)</f>
        <v>0</v>
      </c>
      <c r="Z109" s="74">
        <f>SUM(Z110:Z113)</f>
        <v>0</v>
      </c>
      <c r="AA109" s="74">
        <f>SUM(AA110:AA113)</f>
        <v>0</v>
      </c>
      <c r="AB109" s="62">
        <f t="shared" si="53"/>
        <v>0</v>
      </c>
      <c r="AC109" s="62">
        <f t="shared" si="53"/>
        <v>0</v>
      </c>
      <c r="AD109" s="62">
        <f t="shared" si="53"/>
        <v>0</v>
      </c>
      <c r="AE109" s="62">
        <f t="shared" si="53"/>
        <v>0</v>
      </c>
      <c r="AF109" s="62">
        <f t="shared" si="53"/>
        <v>0</v>
      </c>
      <c r="AG109" s="60">
        <f t="shared" si="45"/>
        <v>0</v>
      </c>
      <c r="AH109" s="74">
        <f>SUM(AH110:AH113)</f>
        <v>0</v>
      </c>
      <c r="AI109" s="74">
        <f>SUM(AI110:AI113)</f>
        <v>0</v>
      </c>
      <c r="AJ109" s="74">
        <f>SUM(AJ110:AJ113)</f>
        <v>0</v>
      </c>
      <c r="AK109" s="74">
        <f>SUM(AK110:AK113)</f>
        <v>0</v>
      </c>
      <c r="AL109" s="60">
        <f t="shared" si="43"/>
        <v>0</v>
      </c>
      <c r="AM109" s="74">
        <f>SUM(AM110:AM113)</f>
        <v>0</v>
      </c>
      <c r="AN109" s="74">
        <f>SUM(AN110:AN113)</f>
        <v>0</v>
      </c>
      <c r="AO109" s="74">
        <f>SUM(AO110:AO113)</f>
        <v>0</v>
      </c>
      <c r="AP109" s="74">
        <f>SUM(AP110:AP113)</f>
        <v>0</v>
      </c>
      <c r="AQ109" s="62">
        <f t="shared" si="54"/>
        <v>0</v>
      </c>
      <c r="AR109" s="62">
        <f t="shared" si="54"/>
        <v>0</v>
      </c>
      <c r="AS109" s="62">
        <f t="shared" si="54"/>
        <v>0</v>
      </c>
      <c r="AT109" s="62">
        <f t="shared" si="54"/>
        <v>0</v>
      </c>
      <c r="AU109" s="62">
        <f t="shared" si="54"/>
        <v>0</v>
      </c>
      <c r="AW109" s="69"/>
    </row>
    <row r="110" spans="1:49" ht="20.25" hidden="1">
      <c r="A110" s="58"/>
      <c r="B110" s="76" t="s">
        <v>6</v>
      </c>
      <c r="C110" s="60">
        <f t="shared" si="49"/>
        <v>0</v>
      </c>
      <c r="D110" s="67">
        <f aca="true" t="shared" si="56" ref="D110:G113">S110+AH110</f>
        <v>0</v>
      </c>
      <c r="E110" s="67">
        <f t="shared" si="56"/>
        <v>0</v>
      </c>
      <c r="F110" s="67">
        <f t="shared" si="56"/>
        <v>0</v>
      </c>
      <c r="G110" s="67">
        <f t="shared" si="56"/>
        <v>0</v>
      </c>
      <c r="H110" s="60">
        <f t="shared" si="30"/>
        <v>0</v>
      </c>
      <c r="I110" s="67"/>
      <c r="J110" s="67"/>
      <c r="K110" s="67"/>
      <c r="L110" s="67"/>
      <c r="M110" s="62">
        <f t="shared" si="25"/>
        <v>0</v>
      </c>
      <c r="N110" s="62">
        <f t="shared" si="25"/>
        <v>0</v>
      </c>
      <c r="O110" s="62">
        <f t="shared" si="25"/>
        <v>0</v>
      </c>
      <c r="P110" s="62">
        <f t="shared" si="25"/>
        <v>0</v>
      </c>
      <c r="Q110" s="62">
        <f t="shared" si="25"/>
        <v>0</v>
      </c>
      <c r="R110" s="60">
        <f t="shared" si="44"/>
        <v>0</v>
      </c>
      <c r="S110" s="67"/>
      <c r="T110" s="67"/>
      <c r="U110" s="67"/>
      <c r="V110" s="67"/>
      <c r="W110" s="60">
        <f t="shared" si="42"/>
        <v>0</v>
      </c>
      <c r="X110" s="67"/>
      <c r="Y110" s="67"/>
      <c r="Z110" s="67"/>
      <c r="AA110" s="67"/>
      <c r="AB110" s="62">
        <f t="shared" si="53"/>
        <v>0</v>
      </c>
      <c r="AC110" s="62">
        <f t="shared" si="53"/>
        <v>0</v>
      </c>
      <c r="AD110" s="62">
        <f t="shared" si="53"/>
        <v>0</v>
      </c>
      <c r="AE110" s="62">
        <f t="shared" si="53"/>
        <v>0</v>
      </c>
      <c r="AF110" s="62">
        <f t="shared" si="53"/>
        <v>0</v>
      </c>
      <c r="AG110" s="60">
        <f t="shared" si="45"/>
        <v>0</v>
      </c>
      <c r="AH110" s="67"/>
      <c r="AI110" s="67"/>
      <c r="AJ110" s="67"/>
      <c r="AK110" s="67"/>
      <c r="AL110" s="60">
        <f t="shared" si="43"/>
        <v>0</v>
      </c>
      <c r="AM110" s="67"/>
      <c r="AN110" s="67"/>
      <c r="AO110" s="67"/>
      <c r="AP110" s="67"/>
      <c r="AQ110" s="62">
        <f t="shared" si="54"/>
        <v>0</v>
      </c>
      <c r="AR110" s="62">
        <f t="shared" si="54"/>
        <v>0</v>
      </c>
      <c r="AS110" s="62">
        <f t="shared" si="54"/>
        <v>0</v>
      </c>
      <c r="AT110" s="62">
        <f t="shared" si="54"/>
        <v>0</v>
      </c>
      <c r="AU110" s="62">
        <f t="shared" si="54"/>
        <v>0</v>
      </c>
      <c r="AW110" s="69"/>
    </row>
    <row r="111" spans="1:49" ht="20.25" hidden="1">
      <c r="A111" s="58"/>
      <c r="B111" s="76" t="s">
        <v>7</v>
      </c>
      <c r="C111" s="60">
        <f t="shared" si="49"/>
        <v>0</v>
      </c>
      <c r="D111" s="67">
        <f t="shared" si="56"/>
        <v>0</v>
      </c>
      <c r="E111" s="67">
        <f t="shared" si="56"/>
        <v>0</v>
      </c>
      <c r="F111" s="67">
        <f t="shared" si="56"/>
        <v>0</v>
      </c>
      <c r="G111" s="67">
        <f t="shared" si="56"/>
        <v>0</v>
      </c>
      <c r="H111" s="60">
        <f t="shared" si="30"/>
        <v>0</v>
      </c>
      <c r="I111" s="67"/>
      <c r="J111" s="67"/>
      <c r="K111" s="67"/>
      <c r="L111" s="67"/>
      <c r="M111" s="62">
        <f t="shared" si="25"/>
        <v>0</v>
      </c>
      <c r="N111" s="62">
        <f t="shared" si="25"/>
        <v>0</v>
      </c>
      <c r="O111" s="62">
        <f t="shared" si="25"/>
        <v>0</v>
      </c>
      <c r="P111" s="62">
        <f t="shared" si="25"/>
        <v>0</v>
      </c>
      <c r="Q111" s="62">
        <f t="shared" si="25"/>
        <v>0</v>
      </c>
      <c r="R111" s="60">
        <f t="shared" si="44"/>
        <v>0</v>
      </c>
      <c r="S111" s="67"/>
      <c r="T111" s="67"/>
      <c r="U111" s="67"/>
      <c r="V111" s="67"/>
      <c r="W111" s="60">
        <f t="shared" si="42"/>
        <v>0</v>
      </c>
      <c r="X111" s="67"/>
      <c r="Y111" s="67"/>
      <c r="Z111" s="67"/>
      <c r="AA111" s="67"/>
      <c r="AB111" s="62">
        <f t="shared" si="53"/>
        <v>0</v>
      </c>
      <c r="AC111" s="62">
        <f t="shared" si="53"/>
        <v>0</v>
      </c>
      <c r="AD111" s="62">
        <f t="shared" si="53"/>
        <v>0</v>
      </c>
      <c r="AE111" s="62">
        <f t="shared" si="53"/>
        <v>0</v>
      </c>
      <c r="AF111" s="62">
        <f t="shared" si="53"/>
        <v>0</v>
      </c>
      <c r="AG111" s="60">
        <f t="shared" si="45"/>
        <v>0</v>
      </c>
      <c r="AH111" s="67"/>
      <c r="AI111" s="67"/>
      <c r="AJ111" s="67"/>
      <c r="AK111" s="67"/>
      <c r="AL111" s="60">
        <f t="shared" si="43"/>
        <v>0</v>
      </c>
      <c r="AM111" s="67"/>
      <c r="AN111" s="67"/>
      <c r="AO111" s="67"/>
      <c r="AP111" s="67"/>
      <c r="AQ111" s="62">
        <f t="shared" si="54"/>
        <v>0</v>
      </c>
      <c r="AR111" s="62">
        <f t="shared" si="54"/>
        <v>0</v>
      </c>
      <c r="AS111" s="62">
        <f t="shared" si="54"/>
        <v>0</v>
      </c>
      <c r="AT111" s="62">
        <f t="shared" si="54"/>
        <v>0</v>
      </c>
      <c r="AU111" s="62">
        <f t="shared" si="54"/>
        <v>0</v>
      </c>
      <c r="AW111" s="69"/>
    </row>
    <row r="112" spans="1:49" ht="20.25" hidden="1">
      <c r="A112" s="58"/>
      <c r="B112" s="76" t="s">
        <v>60</v>
      </c>
      <c r="C112" s="60">
        <f t="shared" si="49"/>
        <v>0</v>
      </c>
      <c r="D112" s="67">
        <f t="shared" si="56"/>
        <v>0</v>
      </c>
      <c r="E112" s="67">
        <f t="shared" si="56"/>
        <v>0</v>
      </c>
      <c r="F112" s="67">
        <f t="shared" si="56"/>
        <v>0</v>
      </c>
      <c r="G112" s="67">
        <f t="shared" si="56"/>
        <v>0</v>
      </c>
      <c r="H112" s="60">
        <f t="shared" si="30"/>
        <v>0</v>
      </c>
      <c r="I112" s="67"/>
      <c r="J112" s="67"/>
      <c r="K112" s="67"/>
      <c r="L112" s="67"/>
      <c r="M112" s="62">
        <f t="shared" si="25"/>
        <v>0</v>
      </c>
      <c r="N112" s="62">
        <f t="shared" si="25"/>
        <v>0</v>
      </c>
      <c r="O112" s="62">
        <f t="shared" si="25"/>
        <v>0</v>
      </c>
      <c r="P112" s="62">
        <f t="shared" si="25"/>
        <v>0</v>
      </c>
      <c r="Q112" s="62">
        <f t="shared" si="25"/>
        <v>0</v>
      </c>
      <c r="R112" s="60">
        <f t="shared" si="44"/>
        <v>0</v>
      </c>
      <c r="S112" s="67"/>
      <c r="T112" s="67"/>
      <c r="U112" s="67"/>
      <c r="V112" s="67"/>
      <c r="W112" s="60">
        <f t="shared" si="42"/>
        <v>0</v>
      </c>
      <c r="X112" s="67"/>
      <c r="Y112" s="67"/>
      <c r="Z112" s="67"/>
      <c r="AA112" s="67"/>
      <c r="AB112" s="62">
        <f t="shared" si="53"/>
        <v>0</v>
      </c>
      <c r="AC112" s="62">
        <f t="shared" si="53"/>
        <v>0</v>
      </c>
      <c r="AD112" s="62">
        <f t="shared" si="53"/>
        <v>0</v>
      </c>
      <c r="AE112" s="62">
        <f t="shared" si="53"/>
        <v>0</v>
      </c>
      <c r="AF112" s="62">
        <f t="shared" si="53"/>
        <v>0</v>
      </c>
      <c r="AG112" s="60">
        <f t="shared" si="45"/>
        <v>0</v>
      </c>
      <c r="AH112" s="67"/>
      <c r="AI112" s="67"/>
      <c r="AJ112" s="67"/>
      <c r="AK112" s="67"/>
      <c r="AL112" s="60">
        <f t="shared" si="43"/>
        <v>0</v>
      </c>
      <c r="AM112" s="67"/>
      <c r="AN112" s="67"/>
      <c r="AO112" s="67"/>
      <c r="AP112" s="67"/>
      <c r="AQ112" s="62">
        <f t="shared" si="54"/>
        <v>0</v>
      </c>
      <c r="AR112" s="62">
        <f t="shared" si="54"/>
        <v>0</v>
      </c>
      <c r="AS112" s="62">
        <f t="shared" si="54"/>
        <v>0</v>
      </c>
      <c r="AT112" s="62">
        <f t="shared" si="54"/>
        <v>0</v>
      </c>
      <c r="AU112" s="62">
        <f t="shared" si="54"/>
        <v>0</v>
      </c>
      <c r="AW112" s="69"/>
    </row>
    <row r="113" spans="1:49" ht="20.25" hidden="1">
      <c r="A113" s="58"/>
      <c r="B113" s="76" t="s">
        <v>9</v>
      </c>
      <c r="C113" s="60">
        <f t="shared" si="49"/>
        <v>0</v>
      </c>
      <c r="D113" s="67">
        <f t="shared" si="56"/>
        <v>0</v>
      </c>
      <c r="E113" s="67">
        <f t="shared" si="56"/>
        <v>0</v>
      </c>
      <c r="F113" s="67">
        <f t="shared" si="56"/>
        <v>0</v>
      </c>
      <c r="G113" s="67">
        <f t="shared" si="56"/>
        <v>0</v>
      </c>
      <c r="H113" s="60">
        <f t="shared" si="30"/>
        <v>0</v>
      </c>
      <c r="I113" s="67"/>
      <c r="J113" s="67"/>
      <c r="K113" s="67"/>
      <c r="L113" s="67"/>
      <c r="M113" s="62">
        <f t="shared" si="25"/>
        <v>0</v>
      </c>
      <c r="N113" s="62">
        <f t="shared" si="25"/>
        <v>0</v>
      </c>
      <c r="O113" s="62">
        <f t="shared" si="25"/>
        <v>0</v>
      </c>
      <c r="P113" s="62">
        <f t="shared" si="25"/>
        <v>0</v>
      </c>
      <c r="Q113" s="62">
        <f t="shared" si="25"/>
        <v>0</v>
      </c>
      <c r="R113" s="60">
        <f t="shared" si="44"/>
        <v>0</v>
      </c>
      <c r="S113" s="67"/>
      <c r="T113" s="67"/>
      <c r="U113" s="67"/>
      <c r="V113" s="67"/>
      <c r="W113" s="60">
        <f t="shared" si="42"/>
        <v>0</v>
      </c>
      <c r="X113" s="67"/>
      <c r="Y113" s="67"/>
      <c r="Z113" s="67"/>
      <c r="AA113" s="67"/>
      <c r="AB113" s="62">
        <f t="shared" si="53"/>
        <v>0</v>
      </c>
      <c r="AC113" s="62">
        <f t="shared" si="53"/>
        <v>0</v>
      </c>
      <c r="AD113" s="62">
        <f t="shared" si="53"/>
        <v>0</v>
      </c>
      <c r="AE113" s="62">
        <f t="shared" si="53"/>
        <v>0</v>
      </c>
      <c r="AF113" s="62">
        <f t="shared" si="53"/>
        <v>0</v>
      </c>
      <c r="AG113" s="60">
        <f t="shared" si="45"/>
        <v>0</v>
      </c>
      <c r="AH113" s="67"/>
      <c r="AI113" s="67"/>
      <c r="AJ113" s="67"/>
      <c r="AK113" s="67"/>
      <c r="AL113" s="60">
        <f t="shared" si="43"/>
        <v>0</v>
      </c>
      <c r="AM113" s="67"/>
      <c r="AN113" s="67"/>
      <c r="AO113" s="67"/>
      <c r="AP113" s="67"/>
      <c r="AQ113" s="62">
        <f t="shared" si="54"/>
        <v>0</v>
      </c>
      <c r="AR113" s="62">
        <f t="shared" si="54"/>
        <v>0</v>
      </c>
      <c r="AS113" s="62">
        <f t="shared" si="54"/>
        <v>0</v>
      </c>
      <c r="AT113" s="62">
        <f t="shared" si="54"/>
        <v>0</v>
      </c>
      <c r="AU113" s="62">
        <f t="shared" si="54"/>
        <v>0</v>
      </c>
      <c r="AW113" s="69"/>
    </row>
    <row r="114" spans="1:49" ht="20.25" hidden="1">
      <c r="A114" s="58" t="s">
        <v>126</v>
      </c>
      <c r="B114" s="66" t="s">
        <v>127</v>
      </c>
      <c r="C114" s="60">
        <f t="shared" si="49"/>
        <v>0</v>
      </c>
      <c r="D114" s="74">
        <f>SUM(D115:D118)</f>
        <v>0</v>
      </c>
      <c r="E114" s="74">
        <f>SUM(E115:E118)</f>
        <v>0</v>
      </c>
      <c r="F114" s="74">
        <f>SUM(F115:F118)</f>
        <v>0</v>
      </c>
      <c r="G114" s="74">
        <f>SUM(G115:G118)</f>
        <v>0</v>
      </c>
      <c r="H114" s="60">
        <f t="shared" si="30"/>
        <v>0</v>
      </c>
      <c r="I114" s="74">
        <f>SUM(I115:I118)</f>
        <v>0</v>
      </c>
      <c r="J114" s="74">
        <f>SUM(J115:J118)</f>
        <v>0</v>
      </c>
      <c r="K114" s="74">
        <f>SUM(K115:K118)</f>
        <v>0</v>
      </c>
      <c r="L114" s="74">
        <f>SUM(L115:L118)</f>
        <v>0</v>
      </c>
      <c r="M114" s="62">
        <f t="shared" si="25"/>
        <v>0</v>
      </c>
      <c r="N114" s="62">
        <f t="shared" si="25"/>
        <v>0</v>
      </c>
      <c r="O114" s="62">
        <f t="shared" si="25"/>
        <v>0</v>
      </c>
      <c r="P114" s="62">
        <f t="shared" si="25"/>
        <v>0</v>
      </c>
      <c r="Q114" s="62">
        <f t="shared" si="25"/>
        <v>0</v>
      </c>
      <c r="R114" s="60">
        <f t="shared" si="44"/>
        <v>0</v>
      </c>
      <c r="S114" s="74">
        <f>SUM(S115:S118)</f>
        <v>0</v>
      </c>
      <c r="T114" s="74">
        <f>SUM(T115:T118)</f>
        <v>0</v>
      </c>
      <c r="U114" s="74">
        <f>SUM(U115:U118)</f>
        <v>0</v>
      </c>
      <c r="V114" s="74">
        <f>SUM(V115:V118)</f>
        <v>0</v>
      </c>
      <c r="W114" s="60">
        <f t="shared" si="42"/>
        <v>0</v>
      </c>
      <c r="X114" s="74">
        <f>SUM(X115:X118)</f>
        <v>0</v>
      </c>
      <c r="Y114" s="74">
        <f>SUM(Y115:Y118)</f>
        <v>0</v>
      </c>
      <c r="Z114" s="74">
        <f>SUM(Z115:Z118)</f>
        <v>0</v>
      </c>
      <c r="AA114" s="74">
        <f>SUM(AA115:AA118)</f>
        <v>0</v>
      </c>
      <c r="AB114" s="62">
        <f t="shared" si="53"/>
        <v>0</v>
      </c>
      <c r="AC114" s="62">
        <f t="shared" si="53"/>
        <v>0</v>
      </c>
      <c r="AD114" s="62">
        <f t="shared" si="53"/>
        <v>0</v>
      </c>
      <c r="AE114" s="62">
        <f t="shared" si="53"/>
        <v>0</v>
      </c>
      <c r="AF114" s="62">
        <f t="shared" si="53"/>
        <v>0</v>
      </c>
      <c r="AG114" s="60">
        <f t="shared" si="45"/>
        <v>0</v>
      </c>
      <c r="AH114" s="74">
        <f>SUM(AH115:AH118)</f>
        <v>0</v>
      </c>
      <c r="AI114" s="74">
        <f>SUM(AI115:AI118)</f>
        <v>0</v>
      </c>
      <c r="AJ114" s="74">
        <f>SUM(AJ115:AJ118)</f>
        <v>0</v>
      </c>
      <c r="AK114" s="74">
        <f>SUM(AK115:AK118)</f>
        <v>0</v>
      </c>
      <c r="AL114" s="60">
        <f t="shared" si="43"/>
        <v>0</v>
      </c>
      <c r="AM114" s="74">
        <f>SUM(AM115:AM118)</f>
        <v>0</v>
      </c>
      <c r="AN114" s="74">
        <f>SUM(AN115:AN118)</f>
        <v>0</v>
      </c>
      <c r="AO114" s="74">
        <f>SUM(AO115:AO118)</f>
        <v>0</v>
      </c>
      <c r="AP114" s="74">
        <f>SUM(AP115:AP118)</f>
        <v>0</v>
      </c>
      <c r="AQ114" s="62">
        <f t="shared" si="54"/>
        <v>0</v>
      </c>
      <c r="AR114" s="62">
        <f t="shared" si="54"/>
        <v>0</v>
      </c>
      <c r="AS114" s="62">
        <f t="shared" si="54"/>
        <v>0</v>
      </c>
      <c r="AT114" s="62">
        <f t="shared" si="54"/>
        <v>0</v>
      </c>
      <c r="AU114" s="62">
        <f t="shared" si="54"/>
        <v>0</v>
      </c>
      <c r="AW114" s="69"/>
    </row>
    <row r="115" spans="1:49" ht="20.25" hidden="1">
      <c r="A115" s="58"/>
      <c r="B115" s="76" t="s">
        <v>6</v>
      </c>
      <c r="C115" s="60">
        <f t="shared" si="49"/>
        <v>0</v>
      </c>
      <c r="D115" s="67">
        <f aca="true" t="shared" si="57" ref="D115:G118">S115+AH115</f>
        <v>0</v>
      </c>
      <c r="E115" s="67">
        <f t="shared" si="57"/>
        <v>0</v>
      </c>
      <c r="F115" s="67">
        <f t="shared" si="57"/>
        <v>0</v>
      </c>
      <c r="G115" s="67">
        <f t="shared" si="57"/>
        <v>0</v>
      </c>
      <c r="H115" s="60">
        <f t="shared" si="30"/>
        <v>0</v>
      </c>
      <c r="I115" s="67"/>
      <c r="J115" s="67"/>
      <c r="K115" s="67"/>
      <c r="L115" s="67"/>
      <c r="M115" s="62">
        <f t="shared" si="25"/>
        <v>0</v>
      </c>
      <c r="N115" s="62">
        <f t="shared" si="25"/>
        <v>0</v>
      </c>
      <c r="O115" s="62">
        <f t="shared" si="25"/>
        <v>0</v>
      </c>
      <c r="P115" s="62">
        <f t="shared" si="25"/>
        <v>0</v>
      </c>
      <c r="Q115" s="62">
        <f t="shared" si="25"/>
        <v>0</v>
      </c>
      <c r="R115" s="60">
        <f t="shared" si="44"/>
        <v>0</v>
      </c>
      <c r="S115" s="67"/>
      <c r="T115" s="67"/>
      <c r="U115" s="67"/>
      <c r="V115" s="67"/>
      <c r="W115" s="60">
        <f t="shared" si="42"/>
        <v>0</v>
      </c>
      <c r="X115" s="67"/>
      <c r="Y115" s="67"/>
      <c r="Z115" s="67"/>
      <c r="AA115" s="67"/>
      <c r="AB115" s="62">
        <f t="shared" si="53"/>
        <v>0</v>
      </c>
      <c r="AC115" s="62">
        <f t="shared" si="53"/>
        <v>0</v>
      </c>
      <c r="AD115" s="62">
        <f t="shared" si="53"/>
        <v>0</v>
      </c>
      <c r="AE115" s="62">
        <f t="shared" si="53"/>
        <v>0</v>
      </c>
      <c r="AF115" s="62">
        <f t="shared" si="53"/>
        <v>0</v>
      </c>
      <c r="AG115" s="60">
        <f t="shared" si="45"/>
        <v>0</v>
      </c>
      <c r="AH115" s="67"/>
      <c r="AI115" s="67"/>
      <c r="AJ115" s="67"/>
      <c r="AK115" s="67"/>
      <c r="AL115" s="60">
        <f t="shared" si="43"/>
        <v>0</v>
      </c>
      <c r="AM115" s="67"/>
      <c r="AN115" s="67"/>
      <c r="AO115" s="67"/>
      <c r="AP115" s="67"/>
      <c r="AQ115" s="62">
        <f t="shared" si="54"/>
        <v>0</v>
      </c>
      <c r="AR115" s="62">
        <f t="shared" si="54"/>
        <v>0</v>
      </c>
      <c r="AS115" s="62">
        <f t="shared" si="54"/>
        <v>0</v>
      </c>
      <c r="AT115" s="62">
        <f t="shared" si="54"/>
        <v>0</v>
      </c>
      <c r="AU115" s="62">
        <f t="shared" si="54"/>
        <v>0</v>
      </c>
      <c r="AW115" s="69"/>
    </row>
    <row r="116" spans="1:49" ht="20.25" hidden="1">
      <c r="A116" s="58"/>
      <c r="B116" s="76" t="s">
        <v>7</v>
      </c>
      <c r="C116" s="60">
        <f t="shared" si="49"/>
        <v>0</v>
      </c>
      <c r="D116" s="67">
        <f t="shared" si="57"/>
        <v>0</v>
      </c>
      <c r="E116" s="67">
        <f t="shared" si="57"/>
        <v>0</v>
      </c>
      <c r="F116" s="67">
        <f t="shared" si="57"/>
        <v>0</v>
      </c>
      <c r="G116" s="67">
        <f t="shared" si="57"/>
        <v>0</v>
      </c>
      <c r="H116" s="60">
        <f t="shared" si="30"/>
        <v>0</v>
      </c>
      <c r="I116" s="67"/>
      <c r="J116" s="67"/>
      <c r="K116" s="67"/>
      <c r="L116" s="67"/>
      <c r="M116" s="62">
        <f t="shared" si="25"/>
        <v>0</v>
      </c>
      <c r="N116" s="62">
        <f t="shared" si="25"/>
        <v>0</v>
      </c>
      <c r="O116" s="62">
        <f t="shared" si="25"/>
        <v>0</v>
      </c>
      <c r="P116" s="62">
        <f t="shared" si="25"/>
        <v>0</v>
      </c>
      <c r="Q116" s="62">
        <f t="shared" si="25"/>
        <v>0</v>
      </c>
      <c r="R116" s="60">
        <f t="shared" si="44"/>
        <v>0</v>
      </c>
      <c r="S116" s="67"/>
      <c r="T116" s="67"/>
      <c r="U116" s="67"/>
      <c r="V116" s="67"/>
      <c r="W116" s="60">
        <f t="shared" si="42"/>
        <v>0</v>
      </c>
      <c r="X116" s="67"/>
      <c r="Y116" s="67"/>
      <c r="Z116" s="67"/>
      <c r="AA116" s="67"/>
      <c r="AB116" s="62">
        <f t="shared" si="53"/>
        <v>0</v>
      </c>
      <c r="AC116" s="62">
        <f t="shared" si="53"/>
        <v>0</v>
      </c>
      <c r="AD116" s="62">
        <f t="shared" si="53"/>
        <v>0</v>
      </c>
      <c r="AE116" s="62">
        <f t="shared" si="53"/>
        <v>0</v>
      </c>
      <c r="AF116" s="62">
        <f t="shared" si="53"/>
        <v>0</v>
      </c>
      <c r="AG116" s="60">
        <f t="shared" si="45"/>
        <v>0</v>
      </c>
      <c r="AH116" s="67"/>
      <c r="AI116" s="67"/>
      <c r="AJ116" s="67"/>
      <c r="AK116" s="67"/>
      <c r="AL116" s="60">
        <f t="shared" si="43"/>
        <v>0</v>
      </c>
      <c r="AM116" s="67"/>
      <c r="AN116" s="67"/>
      <c r="AO116" s="67"/>
      <c r="AP116" s="67"/>
      <c r="AQ116" s="62">
        <f t="shared" si="54"/>
        <v>0</v>
      </c>
      <c r="AR116" s="62">
        <f t="shared" si="54"/>
        <v>0</v>
      </c>
      <c r="AS116" s="62">
        <f t="shared" si="54"/>
        <v>0</v>
      </c>
      <c r="AT116" s="62">
        <f t="shared" si="54"/>
        <v>0</v>
      </c>
      <c r="AU116" s="62">
        <f t="shared" si="54"/>
        <v>0</v>
      </c>
      <c r="AW116" s="69"/>
    </row>
    <row r="117" spans="1:49" ht="20.25" hidden="1">
      <c r="A117" s="58"/>
      <c r="B117" s="76" t="s">
        <v>60</v>
      </c>
      <c r="C117" s="60">
        <f t="shared" si="49"/>
        <v>0</v>
      </c>
      <c r="D117" s="67">
        <f t="shared" si="57"/>
        <v>0</v>
      </c>
      <c r="E117" s="67">
        <f t="shared" si="57"/>
        <v>0</v>
      </c>
      <c r="F117" s="67">
        <f t="shared" si="57"/>
        <v>0</v>
      </c>
      <c r="G117" s="67">
        <f t="shared" si="57"/>
        <v>0</v>
      </c>
      <c r="H117" s="60">
        <f t="shared" si="30"/>
        <v>0</v>
      </c>
      <c r="I117" s="67"/>
      <c r="J117" s="67"/>
      <c r="K117" s="67"/>
      <c r="L117" s="67"/>
      <c r="M117" s="62">
        <f aca="true" t="shared" si="58" ref="M117:Q167">IF(C117&gt;0,IF(H117&gt;0,C117/H117*1000,0),0)</f>
        <v>0</v>
      </c>
      <c r="N117" s="62">
        <f t="shared" si="58"/>
        <v>0</v>
      </c>
      <c r="O117" s="62">
        <f t="shared" si="58"/>
        <v>0</v>
      </c>
      <c r="P117" s="62">
        <f t="shared" si="58"/>
        <v>0</v>
      </c>
      <c r="Q117" s="62">
        <f t="shared" si="58"/>
        <v>0</v>
      </c>
      <c r="R117" s="60">
        <f t="shared" si="44"/>
        <v>0</v>
      </c>
      <c r="S117" s="67"/>
      <c r="T117" s="67"/>
      <c r="U117" s="67"/>
      <c r="V117" s="67"/>
      <c r="W117" s="60">
        <f t="shared" si="42"/>
        <v>0</v>
      </c>
      <c r="X117" s="67"/>
      <c r="Y117" s="67"/>
      <c r="Z117" s="67"/>
      <c r="AA117" s="67"/>
      <c r="AB117" s="62">
        <f t="shared" si="53"/>
        <v>0</v>
      </c>
      <c r="AC117" s="62">
        <f t="shared" si="53"/>
        <v>0</v>
      </c>
      <c r="AD117" s="62">
        <f t="shared" si="53"/>
        <v>0</v>
      </c>
      <c r="AE117" s="62">
        <f t="shared" si="53"/>
        <v>0</v>
      </c>
      <c r="AF117" s="62">
        <f t="shared" si="53"/>
        <v>0</v>
      </c>
      <c r="AG117" s="60">
        <f t="shared" si="45"/>
        <v>0</v>
      </c>
      <c r="AH117" s="67"/>
      <c r="AI117" s="67"/>
      <c r="AJ117" s="67"/>
      <c r="AK117" s="67"/>
      <c r="AL117" s="60">
        <f t="shared" si="43"/>
        <v>0</v>
      </c>
      <c r="AM117" s="67"/>
      <c r="AN117" s="67"/>
      <c r="AO117" s="67"/>
      <c r="AP117" s="67"/>
      <c r="AQ117" s="62">
        <f t="shared" si="54"/>
        <v>0</v>
      </c>
      <c r="AR117" s="62">
        <f t="shared" si="54"/>
        <v>0</v>
      </c>
      <c r="AS117" s="62">
        <f t="shared" si="54"/>
        <v>0</v>
      </c>
      <c r="AT117" s="62">
        <f t="shared" si="54"/>
        <v>0</v>
      </c>
      <c r="AU117" s="62">
        <f t="shared" si="54"/>
        <v>0</v>
      </c>
      <c r="AW117" s="69"/>
    </row>
    <row r="118" spans="1:49" ht="20.25" hidden="1">
      <c r="A118" s="58"/>
      <c r="B118" s="76" t="s">
        <v>9</v>
      </c>
      <c r="C118" s="60">
        <f t="shared" si="49"/>
        <v>0</v>
      </c>
      <c r="D118" s="67">
        <f t="shared" si="57"/>
        <v>0</v>
      </c>
      <c r="E118" s="67">
        <f t="shared" si="57"/>
        <v>0</v>
      </c>
      <c r="F118" s="67">
        <f t="shared" si="57"/>
        <v>0</v>
      </c>
      <c r="G118" s="67">
        <f t="shared" si="57"/>
        <v>0</v>
      </c>
      <c r="H118" s="60">
        <f t="shared" si="30"/>
        <v>0</v>
      </c>
      <c r="I118" s="67"/>
      <c r="J118" s="67"/>
      <c r="K118" s="67"/>
      <c r="L118" s="67"/>
      <c r="M118" s="62">
        <f t="shared" si="58"/>
        <v>0</v>
      </c>
      <c r="N118" s="62">
        <f t="shared" si="58"/>
        <v>0</v>
      </c>
      <c r="O118" s="62">
        <f t="shared" si="58"/>
        <v>0</v>
      </c>
      <c r="P118" s="62">
        <f t="shared" si="58"/>
        <v>0</v>
      </c>
      <c r="Q118" s="62">
        <f t="shared" si="58"/>
        <v>0</v>
      </c>
      <c r="R118" s="60">
        <f t="shared" si="44"/>
        <v>0</v>
      </c>
      <c r="S118" s="67"/>
      <c r="T118" s="67"/>
      <c r="U118" s="67"/>
      <c r="V118" s="67"/>
      <c r="W118" s="60">
        <f t="shared" si="42"/>
        <v>0</v>
      </c>
      <c r="X118" s="67"/>
      <c r="Y118" s="67"/>
      <c r="Z118" s="67"/>
      <c r="AA118" s="67"/>
      <c r="AB118" s="62">
        <f t="shared" si="53"/>
        <v>0</v>
      </c>
      <c r="AC118" s="62">
        <f t="shared" si="53"/>
        <v>0</v>
      </c>
      <c r="AD118" s="62">
        <f t="shared" si="53"/>
        <v>0</v>
      </c>
      <c r="AE118" s="62">
        <f t="shared" si="53"/>
        <v>0</v>
      </c>
      <c r="AF118" s="62">
        <f t="shared" si="53"/>
        <v>0</v>
      </c>
      <c r="AG118" s="60">
        <f t="shared" si="45"/>
        <v>0</v>
      </c>
      <c r="AH118" s="67"/>
      <c r="AI118" s="67"/>
      <c r="AJ118" s="67"/>
      <c r="AK118" s="67"/>
      <c r="AL118" s="60">
        <f t="shared" si="43"/>
        <v>0</v>
      </c>
      <c r="AM118" s="67"/>
      <c r="AN118" s="67"/>
      <c r="AO118" s="67"/>
      <c r="AP118" s="67"/>
      <c r="AQ118" s="62">
        <f t="shared" si="54"/>
        <v>0</v>
      </c>
      <c r="AR118" s="62">
        <f t="shared" si="54"/>
        <v>0</v>
      </c>
      <c r="AS118" s="62">
        <f t="shared" si="54"/>
        <v>0</v>
      </c>
      <c r="AT118" s="62">
        <f t="shared" si="54"/>
        <v>0</v>
      </c>
      <c r="AU118" s="62">
        <f t="shared" si="54"/>
        <v>0</v>
      </c>
      <c r="AW118" s="69"/>
    </row>
    <row r="119" spans="1:49" ht="40.5" hidden="1">
      <c r="A119" s="58" t="s">
        <v>128</v>
      </c>
      <c r="B119" s="66" t="s">
        <v>86</v>
      </c>
      <c r="C119" s="60">
        <f t="shared" si="49"/>
        <v>0</v>
      </c>
      <c r="D119" s="74">
        <f>SUM(D120:D123)</f>
        <v>0</v>
      </c>
      <c r="E119" s="74">
        <f>SUM(E120:E123)</f>
        <v>0</v>
      </c>
      <c r="F119" s="74">
        <f>SUM(F120:F123)</f>
        <v>0</v>
      </c>
      <c r="G119" s="74">
        <f>SUM(G120:G123)</f>
        <v>0</v>
      </c>
      <c r="H119" s="60">
        <f t="shared" si="30"/>
        <v>0</v>
      </c>
      <c r="I119" s="74">
        <f>SUM(I120:I123)</f>
        <v>0</v>
      </c>
      <c r="J119" s="74">
        <f>SUM(J120:J123)</f>
        <v>0</v>
      </c>
      <c r="K119" s="74">
        <f>SUM(K120:K123)</f>
        <v>0</v>
      </c>
      <c r="L119" s="74">
        <f>SUM(L120:L123)</f>
        <v>0</v>
      </c>
      <c r="M119" s="62">
        <f t="shared" si="58"/>
        <v>0</v>
      </c>
      <c r="N119" s="62">
        <f t="shared" si="58"/>
        <v>0</v>
      </c>
      <c r="O119" s="62">
        <f t="shared" si="58"/>
        <v>0</v>
      </c>
      <c r="P119" s="62">
        <f t="shared" si="58"/>
        <v>0</v>
      </c>
      <c r="Q119" s="62">
        <f t="shared" si="58"/>
        <v>0</v>
      </c>
      <c r="R119" s="60">
        <f t="shared" si="44"/>
        <v>0</v>
      </c>
      <c r="S119" s="74">
        <f>SUM(S120:S123)</f>
        <v>0</v>
      </c>
      <c r="T119" s="74">
        <f>SUM(T120:T123)</f>
        <v>0</v>
      </c>
      <c r="U119" s="74">
        <f>SUM(U120:U123)</f>
        <v>0</v>
      </c>
      <c r="V119" s="74">
        <f>SUM(V120:V123)</f>
        <v>0</v>
      </c>
      <c r="W119" s="60">
        <f t="shared" si="42"/>
        <v>0</v>
      </c>
      <c r="X119" s="74">
        <f>SUM(X120:X123)</f>
        <v>0</v>
      </c>
      <c r="Y119" s="74">
        <f>SUM(Y120:Y123)</f>
        <v>0</v>
      </c>
      <c r="Z119" s="74">
        <f>SUM(Z120:Z123)</f>
        <v>0</v>
      </c>
      <c r="AA119" s="74">
        <f>SUM(AA120:AA123)</f>
        <v>0</v>
      </c>
      <c r="AB119" s="62">
        <f t="shared" si="53"/>
        <v>0</v>
      </c>
      <c r="AC119" s="62">
        <f t="shared" si="53"/>
        <v>0</v>
      </c>
      <c r="AD119" s="62">
        <f t="shared" si="53"/>
        <v>0</v>
      </c>
      <c r="AE119" s="62">
        <f t="shared" si="53"/>
        <v>0</v>
      </c>
      <c r="AF119" s="62">
        <f t="shared" si="53"/>
        <v>0</v>
      </c>
      <c r="AG119" s="60">
        <f t="shared" si="45"/>
        <v>0</v>
      </c>
      <c r="AH119" s="74">
        <f>SUM(AH120:AH123)</f>
        <v>0</v>
      </c>
      <c r="AI119" s="74">
        <f>SUM(AI120:AI123)</f>
        <v>0</v>
      </c>
      <c r="AJ119" s="74">
        <f>SUM(AJ120:AJ123)</f>
        <v>0</v>
      </c>
      <c r="AK119" s="74">
        <f>SUM(AK120:AK123)</f>
        <v>0</v>
      </c>
      <c r="AL119" s="60">
        <f t="shared" si="43"/>
        <v>0</v>
      </c>
      <c r="AM119" s="74">
        <f>SUM(AM120:AM123)</f>
        <v>0</v>
      </c>
      <c r="AN119" s="74">
        <f>SUM(AN120:AN123)</f>
        <v>0</v>
      </c>
      <c r="AO119" s="74">
        <f>SUM(AO120:AO123)</f>
        <v>0</v>
      </c>
      <c r="AP119" s="74">
        <f>SUM(AP120:AP123)</f>
        <v>0</v>
      </c>
      <c r="AQ119" s="62">
        <f t="shared" si="54"/>
        <v>0</v>
      </c>
      <c r="AR119" s="62">
        <f t="shared" si="54"/>
        <v>0</v>
      </c>
      <c r="AS119" s="62">
        <f t="shared" si="54"/>
        <v>0</v>
      </c>
      <c r="AT119" s="62">
        <f t="shared" si="54"/>
        <v>0</v>
      </c>
      <c r="AU119" s="62">
        <f t="shared" si="54"/>
        <v>0</v>
      </c>
      <c r="AW119" s="69"/>
    </row>
    <row r="120" spans="1:49" ht="20.25" hidden="1">
      <c r="A120" s="58"/>
      <c r="B120" s="76" t="s">
        <v>6</v>
      </c>
      <c r="C120" s="60">
        <f t="shared" si="49"/>
        <v>0</v>
      </c>
      <c r="D120" s="67">
        <f aca="true" t="shared" si="59" ref="D120:G123">S120+AH120</f>
        <v>0</v>
      </c>
      <c r="E120" s="67">
        <f t="shared" si="59"/>
        <v>0</v>
      </c>
      <c r="F120" s="67">
        <f t="shared" si="59"/>
        <v>0</v>
      </c>
      <c r="G120" s="67">
        <f t="shared" si="59"/>
        <v>0</v>
      </c>
      <c r="H120" s="60">
        <f t="shared" si="30"/>
        <v>0</v>
      </c>
      <c r="I120" s="67"/>
      <c r="J120" s="67"/>
      <c r="K120" s="67"/>
      <c r="L120" s="67"/>
      <c r="M120" s="62">
        <f t="shared" si="58"/>
        <v>0</v>
      </c>
      <c r="N120" s="62">
        <f t="shared" si="58"/>
        <v>0</v>
      </c>
      <c r="O120" s="62">
        <f t="shared" si="58"/>
        <v>0</v>
      </c>
      <c r="P120" s="62">
        <f t="shared" si="58"/>
        <v>0</v>
      </c>
      <c r="Q120" s="62">
        <f t="shared" si="58"/>
        <v>0</v>
      </c>
      <c r="R120" s="60">
        <f t="shared" si="44"/>
        <v>0</v>
      </c>
      <c r="S120" s="67"/>
      <c r="T120" s="67"/>
      <c r="U120" s="67"/>
      <c r="V120" s="67"/>
      <c r="W120" s="60">
        <f t="shared" si="42"/>
        <v>0</v>
      </c>
      <c r="X120" s="67"/>
      <c r="Y120" s="67"/>
      <c r="Z120" s="67"/>
      <c r="AA120" s="67"/>
      <c r="AB120" s="62">
        <f t="shared" si="53"/>
        <v>0</v>
      </c>
      <c r="AC120" s="62">
        <f t="shared" si="53"/>
        <v>0</v>
      </c>
      <c r="AD120" s="62">
        <f t="shared" si="53"/>
        <v>0</v>
      </c>
      <c r="AE120" s="62">
        <f t="shared" si="53"/>
        <v>0</v>
      </c>
      <c r="AF120" s="62">
        <f t="shared" si="53"/>
        <v>0</v>
      </c>
      <c r="AG120" s="60">
        <f t="shared" si="45"/>
        <v>0</v>
      </c>
      <c r="AH120" s="67"/>
      <c r="AI120" s="67"/>
      <c r="AJ120" s="67"/>
      <c r="AK120" s="67"/>
      <c r="AL120" s="60">
        <f t="shared" si="43"/>
        <v>0</v>
      </c>
      <c r="AM120" s="67"/>
      <c r="AN120" s="67"/>
      <c r="AO120" s="67"/>
      <c r="AP120" s="67"/>
      <c r="AQ120" s="62">
        <f t="shared" si="54"/>
        <v>0</v>
      </c>
      <c r="AR120" s="62">
        <f t="shared" si="54"/>
        <v>0</v>
      </c>
      <c r="AS120" s="62">
        <f t="shared" si="54"/>
        <v>0</v>
      </c>
      <c r="AT120" s="62">
        <f t="shared" si="54"/>
        <v>0</v>
      </c>
      <c r="AU120" s="62">
        <f t="shared" si="54"/>
        <v>0</v>
      </c>
      <c r="AW120" s="69"/>
    </row>
    <row r="121" spans="1:49" ht="20.25" hidden="1">
      <c r="A121" s="58"/>
      <c r="B121" s="76" t="s">
        <v>7</v>
      </c>
      <c r="C121" s="60">
        <f t="shared" si="49"/>
        <v>0</v>
      </c>
      <c r="D121" s="67">
        <f t="shared" si="59"/>
        <v>0</v>
      </c>
      <c r="E121" s="67">
        <f t="shared" si="59"/>
        <v>0</v>
      </c>
      <c r="F121" s="67">
        <f t="shared" si="59"/>
        <v>0</v>
      </c>
      <c r="G121" s="67">
        <f t="shared" si="59"/>
        <v>0</v>
      </c>
      <c r="H121" s="60">
        <f t="shared" si="30"/>
        <v>0</v>
      </c>
      <c r="I121" s="67"/>
      <c r="J121" s="67"/>
      <c r="K121" s="67"/>
      <c r="L121" s="67"/>
      <c r="M121" s="62">
        <f t="shared" si="58"/>
        <v>0</v>
      </c>
      <c r="N121" s="62">
        <f t="shared" si="58"/>
        <v>0</v>
      </c>
      <c r="O121" s="62">
        <f t="shared" si="58"/>
        <v>0</v>
      </c>
      <c r="P121" s="62">
        <f t="shared" si="58"/>
        <v>0</v>
      </c>
      <c r="Q121" s="62">
        <f t="shared" si="58"/>
        <v>0</v>
      </c>
      <c r="R121" s="60">
        <f t="shared" si="44"/>
        <v>0</v>
      </c>
      <c r="S121" s="67"/>
      <c r="T121" s="67"/>
      <c r="U121" s="67"/>
      <c r="V121" s="67"/>
      <c r="W121" s="60">
        <f t="shared" si="42"/>
        <v>0</v>
      </c>
      <c r="X121" s="67"/>
      <c r="Y121" s="67"/>
      <c r="Z121" s="67"/>
      <c r="AA121" s="67"/>
      <c r="AB121" s="62">
        <f t="shared" si="53"/>
        <v>0</v>
      </c>
      <c r="AC121" s="62">
        <f t="shared" si="53"/>
        <v>0</v>
      </c>
      <c r="AD121" s="62">
        <f t="shared" si="53"/>
        <v>0</v>
      </c>
      <c r="AE121" s="62">
        <f t="shared" si="53"/>
        <v>0</v>
      </c>
      <c r="AF121" s="62">
        <f t="shared" si="53"/>
        <v>0</v>
      </c>
      <c r="AG121" s="60">
        <f t="shared" si="45"/>
        <v>0</v>
      </c>
      <c r="AH121" s="67"/>
      <c r="AI121" s="67"/>
      <c r="AJ121" s="67"/>
      <c r="AK121" s="67"/>
      <c r="AL121" s="60">
        <f t="shared" si="43"/>
        <v>0</v>
      </c>
      <c r="AM121" s="67"/>
      <c r="AN121" s="67"/>
      <c r="AO121" s="67"/>
      <c r="AP121" s="67"/>
      <c r="AQ121" s="62">
        <f t="shared" si="54"/>
        <v>0</v>
      </c>
      <c r="AR121" s="62">
        <f t="shared" si="54"/>
        <v>0</v>
      </c>
      <c r="AS121" s="62">
        <f t="shared" si="54"/>
        <v>0</v>
      </c>
      <c r="AT121" s="62">
        <f t="shared" si="54"/>
        <v>0</v>
      </c>
      <c r="AU121" s="62">
        <f t="shared" si="54"/>
        <v>0</v>
      </c>
      <c r="AW121" s="69"/>
    </row>
    <row r="122" spans="1:49" ht="20.25" hidden="1">
      <c r="A122" s="58"/>
      <c r="B122" s="76" t="s">
        <v>60</v>
      </c>
      <c r="C122" s="60">
        <f t="shared" si="49"/>
        <v>0</v>
      </c>
      <c r="D122" s="67">
        <f t="shared" si="59"/>
        <v>0</v>
      </c>
      <c r="E122" s="67">
        <f t="shared" si="59"/>
        <v>0</v>
      </c>
      <c r="F122" s="67">
        <f t="shared" si="59"/>
        <v>0</v>
      </c>
      <c r="G122" s="67">
        <f t="shared" si="59"/>
        <v>0</v>
      </c>
      <c r="H122" s="60">
        <f t="shared" si="30"/>
        <v>0</v>
      </c>
      <c r="I122" s="67"/>
      <c r="J122" s="67"/>
      <c r="K122" s="67"/>
      <c r="L122" s="67"/>
      <c r="M122" s="62">
        <f t="shared" si="58"/>
        <v>0</v>
      </c>
      <c r="N122" s="62">
        <f t="shared" si="58"/>
        <v>0</v>
      </c>
      <c r="O122" s="62">
        <f t="shared" si="58"/>
        <v>0</v>
      </c>
      <c r="P122" s="62">
        <f t="shared" si="58"/>
        <v>0</v>
      </c>
      <c r="Q122" s="62">
        <f t="shared" si="58"/>
        <v>0</v>
      </c>
      <c r="R122" s="60">
        <f t="shared" si="44"/>
        <v>0</v>
      </c>
      <c r="S122" s="67"/>
      <c r="T122" s="67"/>
      <c r="U122" s="67"/>
      <c r="V122" s="67"/>
      <c r="W122" s="60">
        <f t="shared" si="42"/>
        <v>0</v>
      </c>
      <c r="X122" s="67"/>
      <c r="Y122" s="67"/>
      <c r="Z122" s="67"/>
      <c r="AA122" s="67"/>
      <c r="AB122" s="62">
        <f t="shared" si="53"/>
        <v>0</v>
      </c>
      <c r="AC122" s="62">
        <f t="shared" si="53"/>
        <v>0</v>
      </c>
      <c r="AD122" s="62">
        <f t="shared" si="53"/>
        <v>0</v>
      </c>
      <c r="AE122" s="62">
        <f t="shared" si="53"/>
        <v>0</v>
      </c>
      <c r="AF122" s="62">
        <f t="shared" si="53"/>
        <v>0</v>
      </c>
      <c r="AG122" s="60">
        <f t="shared" si="45"/>
        <v>0</v>
      </c>
      <c r="AH122" s="67"/>
      <c r="AI122" s="67"/>
      <c r="AJ122" s="67"/>
      <c r="AK122" s="67"/>
      <c r="AL122" s="60">
        <f t="shared" si="43"/>
        <v>0</v>
      </c>
      <c r="AM122" s="67"/>
      <c r="AN122" s="67"/>
      <c r="AO122" s="67"/>
      <c r="AP122" s="67"/>
      <c r="AQ122" s="62">
        <f t="shared" si="54"/>
        <v>0</v>
      </c>
      <c r="AR122" s="62">
        <f t="shared" si="54"/>
        <v>0</v>
      </c>
      <c r="AS122" s="62">
        <f t="shared" si="54"/>
        <v>0</v>
      </c>
      <c r="AT122" s="62">
        <f t="shared" si="54"/>
        <v>0</v>
      </c>
      <c r="AU122" s="62">
        <f t="shared" si="54"/>
        <v>0</v>
      </c>
      <c r="AW122" s="69"/>
    </row>
    <row r="123" spans="1:49" ht="20.25" hidden="1">
      <c r="A123" s="58"/>
      <c r="B123" s="76" t="s">
        <v>9</v>
      </c>
      <c r="C123" s="60">
        <f t="shared" si="49"/>
        <v>0</v>
      </c>
      <c r="D123" s="67">
        <f t="shared" si="59"/>
        <v>0</v>
      </c>
      <c r="E123" s="67">
        <f t="shared" si="59"/>
        <v>0</v>
      </c>
      <c r="F123" s="67">
        <f t="shared" si="59"/>
        <v>0</v>
      </c>
      <c r="G123" s="67">
        <f t="shared" si="59"/>
        <v>0</v>
      </c>
      <c r="H123" s="60">
        <f t="shared" si="30"/>
        <v>0</v>
      </c>
      <c r="I123" s="67"/>
      <c r="J123" s="67"/>
      <c r="K123" s="67"/>
      <c r="L123" s="67"/>
      <c r="M123" s="62">
        <f t="shared" si="58"/>
        <v>0</v>
      </c>
      <c r="N123" s="62">
        <f t="shared" si="58"/>
        <v>0</v>
      </c>
      <c r="O123" s="62">
        <f t="shared" si="58"/>
        <v>0</v>
      </c>
      <c r="P123" s="62">
        <f t="shared" si="58"/>
        <v>0</v>
      </c>
      <c r="Q123" s="62">
        <f t="shared" si="58"/>
        <v>0</v>
      </c>
      <c r="R123" s="60">
        <f t="shared" si="44"/>
        <v>0</v>
      </c>
      <c r="S123" s="67"/>
      <c r="T123" s="67"/>
      <c r="U123" s="67"/>
      <c r="V123" s="67"/>
      <c r="W123" s="60">
        <f t="shared" si="42"/>
        <v>0</v>
      </c>
      <c r="X123" s="67"/>
      <c r="Y123" s="67"/>
      <c r="Z123" s="67"/>
      <c r="AA123" s="67"/>
      <c r="AB123" s="62">
        <f t="shared" si="53"/>
        <v>0</v>
      </c>
      <c r="AC123" s="62">
        <f t="shared" si="53"/>
        <v>0</v>
      </c>
      <c r="AD123" s="62">
        <f t="shared" si="53"/>
        <v>0</v>
      </c>
      <c r="AE123" s="62">
        <f t="shared" si="53"/>
        <v>0</v>
      </c>
      <c r="AF123" s="62">
        <f t="shared" si="53"/>
        <v>0</v>
      </c>
      <c r="AG123" s="60">
        <f t="shared" si="45"/>
        <v>0</v>
      </c>
      <c r="AH123" s="67"/>
      <c r="AI123" s="67"/>
      <c r="AJ123" s="67"/>
      <c r="AK123" s="67"/>
      <c r="AL123" s="60">
        <f t="shared" si="43"/>
        <v>0</v>
      </c>
      <c r="AM123" s="67"/>
      <c r="AN123" s="67"/>
      <c r="AO123" s="67"/>
      <c r="AP123" s="67"/>
      <c r="AQ123" s="62">
        <f t="shared" si="54"/>
        <v>0</v>
      </c>
      <c r="AR123" s="62">
        <f t="shared" si="54"/>
        <v>0</v>
      </c>
      <c r="AS123" s="62">
        <f t="shared" si="54"/>
        <v>0</v>
      </c>
      <c r="AT123" s="62">
        <f t="shared" si="54"/>
        <v>0</v>
      </c>
      <c r="AU123" s="62">
        <f t="shared" si="54"/>
        <v>0</v>
      </c>
      <c r="AW123" s="69"/>
    </row>
    <row r="124" spans="1:49" ht="40.5" hidden="1">
      <c r="A124" s="58" t="s">
        <v>129</v>
      </c>
      <c r="B124" s="66" t="s">
        <v>130</v>
      </c>
      <c r="C124" s="60">
        <f t="shared" si="49"/>
        <v>0</v>
      </c>
      <c r="D124" s="74">
        <f>SUM(D125:D128)</f>
        <v>0</v>
      </c>
      <c r="E124" s="74">
        <f>SUM(E125:E128)</f>
        <v>0</v>
      </c>
      <c r="F124" s="74">
        <f>SUM(F125:F128)</f>
        <v>0</v>
      </c>
      <c r="G124" s="74">
        <f>SUM(G125:G128)</f>
        <v>0</v>
      </c>
      <c r="H124" s="60">
        <f t="shared" si="30"/>
        <v>0</v>
      </c>
      <c r="I124" s="74">
        <f>SUM(I125:I128)</f>
        <v>0</v>
      </c>
      <c r="J124" s="74">
        <f>SUM(J125:J128)</f>
        <v>0</v>
      </c>
      <c r="K124" s="74">
        <f>SUM(K125:K128)</f>
        <v>0</v>
      </c>
      <c r="L124" s="74">
        <f>SUM(L125:L128)</f>
        <v>0</v>
      </c>
      <c r="M124" s="62">
        <f t="shared" si="58"/>
        <v>0</v>
      </c>
      <c r="N124" s="62">
        <f t="shared" si="58"/>
        <v>0</v>
      </c>
      <c r="O124" s="62">
        <f t="shared" si="58"/>
        <v>0</v>
      </c>
      <c r="P124" s="62">
        <f t="shared" si="58"/>
        <v>0</v>
      </c>
      <c r="Q124" s="62">
        <f t="shared" si="58"/>
        <v>0</v>
      </c>
      <c r="R124" s="60">
        <f t="shared" si="44"/>
        <v>0</v>
      </c>
      <c r="S124" s="74">
        <f>SUM(S125:S128)</f>
        <v>0</v>
      </c>
      <c r="T124" s="74">
        <f>SUM(T125:T128)</f>
        <v>0</v>
      </c>
      <c r="U124" s="74">
        <f>SUM(U125:U128)</f>
        <v>0</v>
      </c>
      <c r="V124" s="74">
        <f>SUM(V125:V128)</f>
        <v>0</v>
      </c>
      <c r="W124" s="60">
        <f t="shared" si="42"/>
        <v>0</v>
      </c>
      <c r="X124" s="74">
        <f>SUM(X125:X128)</f>
        <v>0</v>
      </c>
      <c r="Y124" s="74">
        <f>SUM(Y125:Y128)</f>
        <v>0</v>
      </c>
      <c r="Z124" s="74">
        <f>SUM(Z125:Z128)</f>
        <v>0</v>
      </c>
      <c r="AA124" s="74">
        <f>SUM(AA125:AA128)</f>
        <v>0</v>
      </c>
      <c r="AB124" s="62">
        <f t="shared" si="53"/>
        <v>0</v>
      </c>
      <c r="AC124" s="62">
        <f t="shared" si="53"/>
        <v>0</v>
      </c>
      <c r="AD124" s="62">
        <f t="shared" si="53"/>
        <v>0</v>
      </c>
      <c r="AE124" s="62">
        <f t="shared" si="53"/>
        <v>0</v>
      </c>
      <c r="AF124" s="62">
        <f t="shared" si="53"/>
        <v>0</v>
      </c>
      <c r="AG124" s="60">
        <f t="shared" si="45"/>
        <v>0</v>
      </c>
      <c r="AH124" s="74">
        <f>SUM(AH125:AH128)</f>
        <v>0</v>
      </c>
      <c r="AI124" s="74">
        <f>SUM(AI125:AI128)</f>
        <v>0</v>
      </c>
      <c r="AJ124" s="74">
        <f>SUM(AJ125:AJ128)</f>
        <v>0</v>
      </c>
      <c r="AK124" s="74">
        <f>SUM(AK125:AK128)</f>
        <v>0</v>
      </c>
      <c r="AL124" s="60">
        <f t="shared" si="43"/>
        <v>0</v>
      </c>
      <c r="AM124" s="74">
        <f>SUM(AM125:AM128)</f>
        <v>0</v>
      </c>
      <c r="AN124" s="74">
        <f>SUM(AN125:AN128)</f>
        <v>0</v>
      </c>
      <c r="AO124" s="74">
        <f>SUM(AO125:AO128)</f>
        <v>0</v>
      </c>
      <c r="AP124" s="74">
        <f>SUM(AP125:AP128)</f>
        <v>0</v>
      </c>
      <c r="AQ124" s="62">
        <f t="shared" si="54"/>
        <v>0</v>
      </c>
      <c r="AR124" s="62">
        <f t="shared" si="54"/>
        <v>0</v>
      </c>
      <c r="AS124" s="62">
        <f t="shared" si="54"/>
        <v>0</v>
      </c>
      <c r="AT124" s="62">
        <f t="shared" si="54"/>
        <v>0</v>
      </c>
      <c r="AU124" s="62">
        <f t="shared" si="54"/>
        <v>0</v>
      </c>
      <c r="AW124" s="69"/>
    </row>
    <row r="125" spans="1:49" ht="20.25" hidden="1">
      <c r="A125" s="58"/>
      <c r="B125" s="76" t="s">
        <v>6</v>
      </c>
      <c r="C125" s="60">
        <f t="shared" si="49"/>
        <v>0</v>
      </c>
      <c r="D125" s="67">
        <f aca="true" t="shared" si="60" ref="D125:G128">S125+AH125</f>
        <v>0</v>
      </c>
      <c r="E125" s="67">
        <f t="shared" si="60"/>
        <v>0</v>
      </c>
      <c r="F125" s="67">
        <f t="shared" si="60"/>
        <v>0</v>
      </c>
      <c r="G125" s="67">
        <f t="shared" si="60"/>
        <v>0</v>
      </c>
      <c r="H125" s="60">
        <f t="shared" si="30"/>
        <v>0</v>
      </c>
      <c r="I125" s="67"/>
      <c r="J125" s="67"/>
      <c r="K125" s="67"/>
      <c r="L125" s="67"/>
      <c r="M125" s="62">
        <f t="shared" si="58"/>
        <v>0</v>
      </c>
      <c r="N125" s="62">
        <f t="shared" si="58"/>
        <v>0</v>
      </c>
      <c r="O125" s="62">
        <f t="shared" si="58"/>
        <v>0</v>
      </c>
      <c r="P125" s="62">
        <f t="shared" si="58"/>
        <v>0</v>
      </c>
      <c r="Q125" s="62">
        <f t="shared" si="58"/>
        <v>0</v>
      </c>
      <c r="R125" s="60">
        <f t="shared" si="44"/>
        <v>0</v>
      </c>
      <c r="S125" s="67"/>
      <c r="T125" s="67"/>
      <c r="U125" s="67"/>
      <c r="V125" s="67"/>
      <c r="W125" s="60">
        <f t="shared" si="42"/>
        <v>0</v>
      </c>
      <c r="X125" s="67"/>
      <c r="Y125" s="67"/>
      <c r="Z125" s="67"/>
      <c r="AA125" s="67"/>
      <c r="AB125" s="62">
        <f t="shared" si="53"/>
        <v>0</v>
      </c>
      <c r="AC125" s="62">
        <f t="shared" si="53"/>
        <v>0</v>
      </c>
      <c r="AD125" s="62">
        <f t="shared" si="53"/>
        <v>0</v>
      </c>
      <c r="AE125" s="62">
        <f t="shared" si="53"/>
        <v>0</v>
      </c>
      <c r="AF125" s="62">
        <f t="shared" si="53"/>
        <v>0</v>
      </c>
      <c r="AG125" s="60">
        <f t="shared" si="45"/>
        <v>0</v>
      </c>
      <c r="AH125" s="67"/>
      <c r="AI125" s="67"/>
      <c r="AJ125" s="67"/>
      <c r="AK125" s="67"/>
      <c r="AL125" s="60">
        <f t="shared" si="43"/>
        <v>0</v>
      </c>
      <c r="AM125" s="67"/>
      <c r="AN125" s="67"/>
      <c r="AO125" s="67"/>
      <c r="AP125" s="67"/>
      <c r="AQ125" s="62">
        <f t="shared" si="54"/>
        <v>0</v>
      </c>
      <c r="AR125" s="62">
        <f t="shared" si="54"/>
        <v>0</v>
      </c>
      <c r="AS125" s="62">
        <f t="shared" si="54"/>
        <v>0</v>
      </c>
      <c r="AT125" s="62">
        <f t="shared" si="54"/>
        <v>0</v>
      </c>
      <c r="AU125" s="62">
        <f t="shared" si="54"/>
        <v>0</v>
      </c>
      <c r="AW125" s="69"/>
    </row>
    <row r="126" spans="1:49" ht="20.25" hidden="1">
      <c r="A126" s="58"/>
      <c r="B126" s="76" t="s">
        <v>7</v>
      </c>
      <c r="C126" s="60">
        <f t="shared" si="49"/>
        <v>0</v>
      </c>
      <c r="D126" s="67">
        <f t="shared" si="60"/>
        <v>0</v>
      </c>
      <c r="E126" s="67">
        <f t="shared" si="60"/>
        <v>0</v>
      </c>
      <c r="F126" s="67">
        <f t="shared" si="60"/>
        <v>0</v>
      </c>
      <c r="G126" s="67">
        <f t="shared" si="60"/>
        <v>0</v>
      </c>
      <c r="H126" s="60">
        <f t="shared" si="30"/>
        <v>0</v>
      </c>
      <c r="I126" s="67"/>
      <c r="J126" s="67"/>
      <c r="K126" s="67"/>
      <c r="L126" s="67"/>
      <c r="M126" s="62">
        <f t="shared" si="58"/>
        <v>0</v>
      </c>
      <c r="N126" s="62">
        <f t="shared" si="58"/>
        <v>0</v>
      </c>
      <c r="O126" s="62">
        <f t="shared" si="58"/>
        <v>0</v>
      </c>
      <c r="P126" s="62">
        <f t="shared" si="58"/>
        <v>0</v>
      </c>
      <c r="Q126" s="62">
        <f t="shared" si="58"/>
        <v>0</v>
      </c>
      <c r="R126" s="60">
        <f t="shared" si="44"/>
        <v>0</v>
      </c>
      <c r="S126" s="67"/>
      <c r="T126" s="67"/>
      <c r="U126" s="67"/>
      <c r="V126" s="67"/>
      <c r="W126" s="60">
        <f t="shared" si="42"/>
        <v>0</v>
      </c>
      <c r="X126" s="67"/>
      <c r="Y126" s="67"/>
      <c r="Z126" s="67"/>
      <c r="AA126" s="67"/>
      <c r="AB126" s="62">
        <f t="shared" si="53"/>
        <v>0</v>
      </c>
      <c r="AC126" s="62">
        <f t="shared" si="53"/>
        <v>0</v>
      </c>
      <c r="AD126" s="62">
        <f t="shared" si="53"/>
        <v>0</v>
      </c>
      <c r="AE126" s="62">
        <f t="shared" si="53"/>
        <v>0</v>
      </c>
      <c r="AF126" s="62">
        <f t="shared" si="53"/>
        <v>0</v>
      </c>
      <c r="AG126" s="60">
        <f t="shared" si="45"/>
        <v>0</v>
      </c>
      <c r="AH126" s="67"/>
      <c r="AI126" s="67"/>
      <c r="AJ126" s="67"/>
      <c r="AK126" s="67"/>
      <c r="AL126" s="60">
        <f t="shared" si="43"/>
        <v>0</v>
      </c>
      <c r="AM126" s="67"/>
      <c r="AN126" s="67"/>
      <c r="AO126" s="67"/>
      <c r="AP126" s="67"/>
      <c r="AQ126" s="62">
        <f t="shared" si="54"/>
        <v>0</v>
      </c>
      <c r="AR126" s="62">
        <f t="shared" si="54"/>
        <v>0</v>
      </c>
      <c r="AS126" s="62">
        <f t="shared" si="54"/>
        <v>0</v>
      </c>
      <c r="AT126" s="62">
        <f t="shared" si="54"/>
        <v>0</v>
      </c>
      <c r="AU126" s="62">
        <f t="shared" si="54"/>
        <v>0</v>
      </c>
      <c r="AW126" s="69"/>
    </row>
    <row r="127" spans="1:49" ht="20.25" hidden="1">
      <c r="A127" s="58"/>
      <c r="B127" s="76" t="s">
        <v>60</v>
      </c>
      <c r="C127" s="60">
        <f t="shared" si="49"/>
        <v>0</v>
      </c>
      <c r="D127" s="67">
        <f t="shared" si="60"/>
        <v>0</v>
      </c>
      <c r="E127" s="67">
        <f t="shared" si="60"/>
        <v>0</v>
      </c>
      <c r="F127" s="67">
        <f t="shared" si="60"/>
        <v>0</v>
      </c>
      <c r="G127" s="67">
        <f t="shared" si="60"/>
        <v>0</v>
      </c>
      <c r="H127" s="60">
        <f t="shared" si="30"/>
        <v>0</v>
      </c>
      <c r="I127" s="67"/>
      <c r="J127" s="67"/>
      <c r="K127" s="67"/>
      <c r="L127" s="67"/>
      <c r="M127" s="62">
        <f t="shared" si="58"/>
        <v>0</v>
      </c>
      <c r="N127" s="62">
        <f t="shared" si="58"/>
        <v>0</v>
      </c>
      <c r="O127" s="62">
        <f t="shared" si="58"/>
        <v>0</v>
      </c>
      <c r="P127" s="62">
        <f t="shared" si="58"/>
        <v>0</v>
      </c>
      <c r="Q127" s="62">
        <f t="shared" si="58"/>
        <v>0</v>
      </c>
      <c r="R127" s="60">
        <f t="shared" si="44"/>
        <v>0</v>
      </c>
      <c r="S127" s="67"/>
      <c r="T127" s="67"/>
      <c r="U127" s="67"/>
      <c r="V127" s="67"/>
      <c r="W127" s="60">
        <f t="shared" si="42"/>
        <v>0</v>
      </c>
      <c r="X127" s="67"/>
      <c r="Y127" s="67"/>
      <c r="Z127" s="67"/>
      <c r="AA127" s="67"/>
      <c r="AB127" s="62">
        <f t="shared" si="53"/>
        <v>0</v>
      </c>
      <c r="AC127" s="62">
        <f t="shared" si="53"/>
        <v>0</v>
      </c>
      <c r="AD127" s="62">
        <f t="shared" si="53"/>
        <v>0</v>
      </c>
      <c r="AE127" s="62">
        <f t="shared" si="53"/>
        <v>0</v>
      </c>
      <c r="AF127" s="62">
        <f t="shared" si="53"/>
        <v>0</v>
      </c>
      <c r="AG127" s="60">
        <f t="shared" si="45"/>
        <v>0</v>
      </c>
      <c r="AH127" s="67"/>
      <c r="AI127" s="67"/>
      <c r="AJ127" s="67"/>
      <c r="AK127" s="67"/>
      <c r="AL127" s="60">
        <f t="shared" si="43"/>
        <v>0</v>
      </c>
      <c r="AM127" s="67"/>
      <c r="AN127" s="67"/>
      <c r="AO127" s="67"/>
      <c r="AP127" s="67"/>
      <c r="AQ127" s="62">
        <f t="shared" si="54"/>
        <v>0</v>
      </c>
      <c r="AR127" s="62">
        <f t="shared" si="54"/>
        <v>0</v>
      </c>
      <c r="AS127" s="62">
        <f t="shared" si="54"/>
        <v>0</v>
      </c>
      <c r="AT127" s="62">
        <f t="shared" si="54"/>
        <v>0</v>
      </c>
      <c r="AU127" s="62">
        <f t="shared" si="54"/>
        <v>0</v>
      </c>
      <c r="AW127" s="69"/>
    </row>
    <row r="128" spans="1:49" ht="20.25" hidden="1">
      <c r="A128" s="58"/>
      <c r="B128" s="76" t="s">
        <v>9</v>
      </c>
      <c r="C128" s="60">
        <f t="shared" si="49"/>
        <v>0</v>
      </c>
      <c r="D128" s="67">
        <f t="shared" si="60"/>
        <v>0</v>
      </c>
      <c r="E128" s="67">
        <f t="shared" si="60"/>
        <v>0</v>
      </c>
      <c r="F128" s="67">
        <f t="shared" si="60"/>
        <v>0</v>
      </c>
      <c r="G128" s="67">
        <f t="shared" si="60"/>
        <v>0</v>
      </c>
      <c r="H128" s="60">
        <f t="shared" si="30"/>
        <v>0</v>
      </c>
      <c r="I128" s="67"/>
      <c r="J128" s="67"/>
      <c r="K128" s="67"/>
      <c r="L128" s="67"/>
      <c r="M128" s="62">
        <f t="shared" si="58"/>
        <v>0</v>
      </c>
      <c r="N128" s="62">
        <f t="shared" si="58"/>
        <v>0</v>
      </c>
      <c r="O128" s="62">
        <f t="shared" si="58"/>
        <v>0</v>
      </c>
      <c r="P128" s="62">
        <f t="shared" si="58"/>
        <v>0</v>
      </c>
      <c r="Q128" s="62">
        <f t="shared" si="58"/>
        <v>0</v>
      </c>
      <c r="R128" s="60">
        <f t="shared" si="44"/>
        <v>0</v>
      </c>
      <c r="S128" s="67"/>
      <c r="T128" s="67"/>
      <c r="U128" s="67"/>
      <c r="V128" s="67"/>
      <c r="W128" s="60">
        <f t="shared" si="42"/>
        <v>0</v>
      </c>
      <c r="X128" s="67"/>
      <c r="Y128" s="67"/>
      <c r="Z128" s="67"/>
      <c r="AA128" s="67"/>
      <c r="AB128" s="62">
        <f t="shared" si="53"/>
        <v>0</v>
      </c>
      <c r="AC128" s="62">
        <f t="shared" si="53"/>
        <v>0</v>
      </c>
      <c r="AD128" s="62">
        <f t="shared" si="53"/>
        <v>0</v>
      </c>
      <c r="AE128" s="62">
        <f t="shared" si="53"/>
        <v>0</v>
      </c>
      <c r="AF128" s="62">
        <f t="shared" si="53"/>
        <v>0</v>
      </c>
      <c r="AG128" s="60">
        <f t="shared" si="45"/>
        <v>0</v>
      </c>
      <c r="AH128" s="67"/>
      <c r="AI128" s="67"/>
      <c r="AJ128" s="67"/>
      <c r="AK128" s="67"/>
      <c r="AL128" s="60">
        <f t="shared" si="43"/>
        <v>0</v>
      </c>
      <c r="AM128" s="67"/>
      <c r="AN128" s="67"/>
      <c r="AO128" s="67"/>
      <c r="AP128" s="67"/>
      <c r="AQ128" s="62">
        <f t="shared" si="54"/>
        <v>0</v>
      </c>
      <c r="AR128" s="62">
        <f t="shared" si="54"/>
        <v>0</v>
      </c>
      <c r="AS128" s="62">
        <f t="shared" si="54"/>
        <v>0</v>
      </c>
      <c r="AT128" s="62">
        <f t="shared" si="54"/>
        <v>0</v>
      </c>
      <c r="AU128" s="62">
        <f t="shared" si="54"/>
        <v>0</v>
      </c>
      <c r="AW128" s="69"/>
    </row>
    <row r="129" spans="1:49" ht="20.25" hidden="1">
      <c r="A129" s="58" t="s">
        <v>131</v>
      </c>
      <c r="B129" s="66" t="s">
        <v>132</v>
      </c>
      <c r="C129" s="60">
        <f t="shared" si="49"/>
        <v>0</v>
      </c>
      <c r="D129" s="74">
        <f>SUM(D130:D133)</f>
        <v>0</v>
      </c>
      <c r="E129" s="74">
        <f>SUM(E130:E133)</f>
        <v>0</v>
      </c>
      <c r="F129" s="74">
        <f>SUM(F130:F133)</f>
        <v>0</v>
      </c>
      <c r="G129" s="74">
        <f>SUM(G130:G133)</f>
        <v>0</v>
      </c>
      <c r="H129" s="60">
        <f t="shared" si="30"/>
        <v>0</v>
      </c>
      <c r="I129" s="74">
        <f>SUM(I130:I133)</f>
        <v>0</v>
      </c>
      <c r="J129" s="74">
        <f>SUM(J130:J133)</f>
        <v>0</v>
      </c>
      <c r="K129" s="74">
        <f>SUM(K130:K133)</f>
        <v>0</v>
      </c>
      <c r="L129" s="74">
        <f>SUM(L130:L133)</f>
        <v>0</v>
      </c>
      <c r="M129" s="62">
        <f t="shared" si="58"/>
        <v>0</v>
      </c>
      <c r="N129" s="62">
        <f t="shared" si="58"/>
        <v>0</v>
      </c>
      <c r="O129" s="62">
        <f t="shared" si="58"/>
        <v>0</v>
      </c>
      <c r="P129" s="62">
        <f t="shared" si="58"/>
        <v>0</v>
      </c>
      <c r="Q129" s="62">
        <f t="shared" si="58"/>
        <v>0</v>
      </c>
      <c r="R129" s="60">
        <f t="shared" si="44"/>
        <v>0</v>
      </c>
      <c r="S129" s="74">
        <f>SUM(S130:S133)</f>
        <v>0</v>
      </c>
      <c r="T129" s="74">
        <f>SUM(T130:T133)</f>
        <v>0</v>
      </c>
      <c r="U129" s="74">
        <f>SUM(U130:U133)</f>
        <v>0</v>
      </c>
      <c r="V129" s="74">
        <f>SUM(V130:V133)</f>
        <v>0</v>
      </c>
      <c r="W129" s="60">
        <f aca="true" t="shared" si="61" ref="W129:W189">SUM(X129:AA129)</f>
        <v>0</v>
      </c>
      <c r="X129" s="74">
        <f>SUM(X130:X133)</f>
        <v>0</v>
      </c>
      <c r="Y129" s="74">
        <f>SUM(Y130:Y133)</f>
        <v>0</v>
      </c>
      <c r="Z129" s="74">
        <f>SUM(Z130:Z133)</f>
        <v>0</v>
      </c>
      <c r="AA129" s="74">
        <f>SUM(AA130:AA133)</f>
        <v>0</v>
      </c>
      <c r="AB129" s="62">
        <f t="shared" si="53"/>
        <v>0</v>
      </c>
      <c r="AC129" s="62">
        <f t="shared" si="53"/>
        <v>0</v>
      </c>
      <c r="AD129" s="62">
        <f t="shared" si="53"/>
        <v>0</v>
      </c>
      <c r="AE129" s="62">
        <f t="shared" si="53"/>
        <v>0</v>
      </c>
      <c r="AF129" s="62">
        <f t="shared" si="53"/>
        <v>0</v>
      </c>
      <c r="AG129" s="60">
        <f t="shared" si="45"/>
        <v>0</v>
      </c>
      <c r="AH129" s="74">
        <f>SUM(AH130:AH133)</f>
        <v>0</v>
      </c>
      <c r="AI129" s="74">
        <f>SUM(AI130:AI133)</f>
        <v>0</v>
      </c>
      <c r="AJ129" s="74">
        <f>SUM(AJ130:AJ133)</f>
        <v>0</v>
      </c>
      <c r="AK129" s="74">
        <f>SUM(AK130:AK133)</f>
        <v>0</v>
      </c>
      <c r="AL129" s="60">
        <f aca="true" t="shared" si="62" ref="AL129:AL189">SUM(AM129:AP129)</f>
        <v>0</v>
      </c>
      <c r="AM129" s="74">
        <f>SUM(AM130:AM133)</f>
        <v>0</v>
      </c>
      <c r="AN129" s="74">
        <f>SUM(AN130:AN133)</f>
        <v>0</v>
      </c>
      <c r="AO129" s="74">
        <f>SUM(AO130:AO133)</f>
        <v>0</v>
      </c>
      <c r="AP129" s="74">
        <f>SUM(AP130:AP133)</f>
        <v>0</v>
      </c>
      <c r="AQ129" s="62">
        <f t="shared" si="54"/>
        <v>0</v>
      </c>
      <c r="AR129" s="62">
        <f t="shared" si="54"/>
        <v>0</v>
      </c>
      <c r="AS129" s="62">
        <f t="shared" si="54"/>
        <v>0</v>
      </c>
      <c r="AT129" s="62">
        <f t="shared" si="54"/>
        <v>0</v>
      </c>
      <c r="AU129" s="62">
        <f t="shared" si="54"/>
        <v>0</v>
      </c>
      <c r="AW129" s="69"/>
    </row>
    <row r="130" spans="1:49" ht="20.25" hidden="1">
      <c r="A130" s="58"/>
      <c r="B130" s="76" t="s">
        <v>6</v>
      </c>
      <c r="C130" s="60">
        <f t="shared" si="49"/>
        <v>0</v>
      </c>
      <c r="D130" s="67">
        <f aca="true" t="shared" si="63" ref="D130:G133">S130+AH130</f>
        <v>0</v>
      </c>
      <c r="E130" s="67">
        <f t="shared" si="63"/>
        <v>0</v>
      </c>
      <c r="F130" s="67">
        <f t="shared" si="63"/>
        <v>0</v>
      </c>
      <c r="G130" s="67">
        <f t="shared" si="63"/>
        <v>0</v>
      </c>
      <c r="H130" s="60">
        <f t="shared" si="30"/>
        <v>0</v>
      </c>
      <c r="I130" s="67"/>
      <c r="J130" s="67"/>
      <c r="K130" s="67"/>
      <c r="L130" s="67"/>
      <c r="M130" s="62">
        <f t="shared" si="58"/>
        <v>0</v>
      </c>
      <c r="N130" s="62">
        <f t="shared" si="58"/>
        <v>0</v>
      </c>
      <c r="O130" s="62">
        <f t="shared" si="58"/>
        <v>0</v>
      </c>
      <c r="P130" s="62">
        <f t="shared" si="58"/>
        <v>0</v>
      </c>
      <c r="Q130" s="62">
        <f t="shared" si="58"/>
        <v>0</v>
      </c>
      <c r="R130" s="60">
        <f t="shared" si="44"/>
        <v>0</v>
      </c>
      <c r="S130" s="67"/>
      <c r="T130" s="67"/>
      <c r="U130" s="67"/>
      <c r="V130" s="67"/>
      <c r="W130" s="60">
        <f t="shared" si="61"/>
        <v>0</v>
      </c>
      <c r="X130" s="67"/>
      <c r="Y130" s="67"/>
      <c r="Z130" s="67"/>
      <c r="AA130" s="67"/>
      <c r="AB130" s="62">
        <f t="shared" si="53"/>
        <v>0</v>
      </c>
      <c r="AC130" s="62">
        <f t="shared" si="53"/>
        <v>0</v>
      </c>
      <c r="AD130" s="62">
        <f t="shared" si="53"/>
        <v>0</v>
      </c>
      <c r="AE130" s="62">
        <f t="shared" si="53"/>
        <v>0</v>
      </c>
      <c r="AF130" s="62">
        <f t="shared" si="53"/>
        <v>0</v>
      </c>
      <c r="AG130" s="60">
        <f t="shared" si="45"/>
        <v>0</v>
      </c>
      <c r="AH130" s="67"/>
      <c r="AI130" s="67"/>
      <c r="AJ130" s="67"/>
      <c r="AK130" s="67"/>
      <c r="AL130" s="60">
        <f t="shared" si="62"/>
        <v>0</v>
      </c>
      <c r="AM130" s="67"/>
      <c r="AN130" s="67"/>
      <c r="AO130" s="67"/>
      <c r="AP130" s="67"/>
      <c r="AQ130" s="62">
        <f t="shared" si="54"/>
        <v>0</v>
      </c>
      <c r="AR130" s="62">
        <f t="shared" si="54"/>
        <v>0</v>
      </c>
      <c r="AS130" s="62">
        <f t="shared" si="54"/>
        <v>0</v>
      </c>
      <c r="AT130" s="62">
        <f t="shared" si="54"/>
        <v>0</v>
      </c>
      <c r="AU130" s="62">
        <f t="shared" si="54"/>
        <v>0</v>
      </c>
      <c r="AW130" s="69"/>
    </row>
    <row r="131" spans="1:49" ht="20.25" hidden="1">
      <c r="A131" s="58"/>
      <c r="B131" s="76" t="s">
        <v>7</v>
      </c>
      <c r="C131" s="60">
        <f t="shared" si="49"/>
        <v>0</v>
      </c>
      <c r="D131" s="67">
        <f t="shared" si="63"/>
        <v>0</v>
      </c>
      <c r="E131" s="67">
        <f t="shared" si="63"/>
        <v>0</v>
      </c>
      <c r="F131" s="67">
        <f t="shared" si="63"/>
        <v>0</v>
      </c>
      <c r="G131" s="67">
        <f t="shared" si="63"/>
        <v>0</v>
      </c>
      <c r="H131" s="60">
        <f t="shared" si="30"/>
        <v>0</v>
      </c>
      <c r="I131" s="67"/>
      <c r="J131" s="67"/>
      <c r="K131" s="67"/>
      <c r="L131" s="67"/>
      <c r="M131" s="62">
        <f t="shared" si="58"/>
        <v>0</v>
      </c>
      <c r="N131" s="62">
        <f t="shared" si="58"/>
        <v>0</v>
      </c>
      <c r="O131" s="62">
        <f t="shared" si="58"/>
        <v>0</v>
      </c>
      <c r="P131" s="62">
        <f t="shared" si="58"/>
        <v>0</v>
      </c>
      <c r="Q131" s="62">
        <f t="shared" si="58"/>
        <v>0</v>
      </c>
      <c r="R131" s="60">
        <f t="shared" si="44"/>
        <v>0</v>
      </c>
      <c r="S131" s="67"/>
      <c r="T131" s="67"/>
      <c r="U131" s="67"/>
      <c r="V131" s="67"/>
      <c r="W131" s="60">
        <f t="shared" si="61"/>
        <v>0</v>
      </c>
      <c r="X131" s="67"/>
      <c r="Y131" s="67"/>
      <c r="Z131" s="67"/>
      <c r="AA131" s="67"/>
      <c r="AB131" s="62">
        <f t="shared" si="53"/>
        <v>0</v>
      </c>
      <c r="AC131" s="62">
        <f t="shared" si="53"/>
        <v>0</v>
      </c>
      <c r="AD131" s="62">
        <f t="shared" si="53"/>
        <v>0</v>
      </c>
      <c r="AE131" s="62">
        <f t="shared" si="53"/>
        <v>0</v>
      </c>
      <c r="AF131" s="62">
        <f t="shared" si="53"/>
        <v>0</v>
      </c>
      <c r="AG131" s="60">
        <f t="shared" si="45"/>
        <v>0</v>
      </c>
      <c r="AH131" s="67"/>
      <c r="AI131" s="67"/>
      <c r="AJ131" s="67"/>
      <c r="AK131" s="67"/>
      <c r="AL131" s="60">
        <f t="shared" si="62"/>
        <v>0</v>
      </c>
      <c r="AM131" s="67"/>
      <c r="AN131" s="67"/>
      <c r="AO131" s="67"/>
      <c r="AP131" s="67"/>
      <c r="AQ131" s="62">
        <f t="shared" si="54"/>
        <v>0</v>
      </c>
      <c r="AR131" s="62">
        <f t="shared" si="54"/>
        <v>0</v>
      </c>
      <c r="AS131" s="62">
        <f t="shared" si="54"/>
        <v>0</v>
      </c>
      <c r="AT131" s="62">
        <f t="shared" si="54"/>
        <v>0</v>
      </c>
      <c r="AU131" s="62">
        <f t="shared" si="54"/>
        <v>0</v>
      </c>
      <c r="AW131" s="69"/>
    </row>
    <row r="132" spans="1:49" ht="20.25" hidden="1">
      <c r="A132" s="58"/>
      <c r="B132" s="76" t="s">
        <v>60</v>
      </c>
      <c r="C132" s="60">
        <f t="shared" si="49"/>
        <v>0</v>
      </c>
      <c r="D132" s="67">
        <f t="shared" si="63"/>
        <v>0</v>
      </c>
      <c r="E132" s="67">
        <f t="shared" si="63"/>
        <v>0</v>
      </c>
      <c r="F132" s="67">
        <f t="shared" si="63"/>
        <v>0</v>
      </c>
      <c r="G132" s="67">
        <f t="shared" si="63"/>
        <v>0</v>
      </c>
      <c r="H132" s="60">
        <f t="shared" si="30"/>
        <v>0</v>
      </c>
      <c r="I132" s="67"/>
      <c r="J132" s="67"/>
      <c r="K132" s="67"/>
      <c r="L132" s="67"/>
      <c r="M132" s="62">
        <f t="shared" si="58"/>
        <v>0</v>
      </c>
      <c r="N132" s="62">
        <f t="shared" si="58"/>
        <v>0</v>
      </c>
      <c r="O132" s="62">
        <f t="shared" si="58"/>
        <v>0</v>
      </c>
      <c r="P132" s="62">
        <f t="shared" si="58"/>
        <v>0</v>
      </c>
      <c r="Q132" s="62">
        <f t="shared" si="58"/>
        <v>0</v>
      </c>
      <c r="R132" s="60">
        <f t="shared" si="44"/>
        <v>0</v>
      </c>
      <c r="S132" s="67"/>
      <c r="T132" s="67"/>
      <c r="U132" s="67"/>
      <c r="V132" s="67"/>
      <c r="W132" s="60">
        <f t="shared" si="61"/>
        <v>0</v>
      </c>
      <c r="X132" s="67"/>
      <c r="Y132" s="67"/>
      <c r="Z132" s="67"/>
      <c r="AA132" s="67"/>
      <c r="AB132" s="62">
        <f t="shared" si="53"/>
        <v>0</v>
      </c>
      <c r="AC132" s="62">
        <f t="shared" si="53"/>
        <v>0</v>
      </c>
      <c r="AD132" s="62">
        <f t="shared" si="53"/>
        <v>0</v>
      </c>
      <c r="AE132" s="62">
        <f t="shared" si="53"/>
        <v>0</v>
      </c>
      <c r="AF132" s="62">
        <f t="shared" si="53"/>
        <v>0</v>
      </c>
      <c r="AG132" s="60">
        <f t="shared" si="45"/>
        <v>0</v>
      </c>
      <c r="AH132" s="67"/>
      <c r="AI132" s="67"/>
      <c r="AJ132" s="67"/>
      <c r="AK132" s="67"/>
      <c r="AL132" s="60">
        <f t="shared" si="62"/>
        <v>0</v>
      </c>
      <c r="AM132" s="67"/>
      <c r="AN132" s="67"/>
      <c r="AO132" s="67"/>
      <c r="AP132" s="67"/>
      <c r="AQ132" s="62">
        <f t="shared" si="54"/>
        <v>0</v>
      </c>
      <c r="AR132" s="62">
        <f t="shared" si="54"/>
        <v>0</v>
      </c>
      <c r="AS132" s="62">
        <f t="shared" si="54"/>
        <v>0</v>
      </c>
      <c r="AT132" s="62">
        <f t="shared" si="54"/>
        <v>0</v>
      </c>
      <c r="AU132" s="62">
        <f t="shared" si="54"/>
        <v>0</v>
      </c>
      <c r="AW132" s="69"/>
    </row>
    <row r="133" spans="1:49" ht="20.25" hidden="1">
      <c r="A133" s="58"/>
      <c r="B133" s="76" t="s">
        <v>9</v>
      </c>
      <c r="C133" s="60">
        <f t="shared" si="49"/>
        <v>0</v>
      </c>
      <c r="D133" s="67">
        <f t="shared" si="63"/>
        <v>0</v>
      </c>
      <c r="E133" s="67">
        <f t="shared" si="63"/>
        <v>0</v>
      </c>
      <c r="F133" s="67">
        <f t="shared" si="63"/>
        <v>0</v>
      </c>
      <c r="G133" s="67">
        <f t="shared" si="63"/>
        <v>0</v>
      </c>
      <c r="H133" s="60">
        <f aca="true" t="shared" si="64" ref="H133:H174">SUM(I133:L133)</f>
        <v>0</v>
      </c>
      <c r="I133" s="67"/>
      <c r="J133" s="67"/>
      <c r="K133" s="67"/>
      <c r="L133" s="67"/>
      <c r="M133" s="62">
        <f t="shared" si="58"/>
        <v>0</v>
      </c>
      <c r="N133" s="62">
        <f t="shared" si="58"/>
        <v>0</v>
      </c>
      <c r="O133" s="62">
        <f t="shared" si="58"/>
        <v>0</v>
      </c>
      <c r="P133" s="62">
        <f t="shared" si="58"/>
        <v>0</v>
      </c>
      <c r="Q133" s="62">
        <f t="shared" si="58"/>
        <v>0</v>
      </c>
      <c r="R133" s="60">
        <f t="shared" si="44"/>
        <v>0</v>
      </c>
      <c r="S133" s="67"/>
      <c r="T133" s="67"/>
      <c r="U133" s="67"/>
      <c r="V133" s="67"/>
      <c r="W133" s="60">
        <f t="shared" si="61"/>
        <v>0</v>
      </c>
      <c r="X133" s="67"/>
      <c r="Y133" s="67"/>
      <c r="Z133" s="67"/>
      <c r="AA133" s="67"/>
      <c r="AB133" s="62">
        <f t="shared" si="53"/>
        <v>0</v>
      </c>
      <c r="AC133" s="62">
        <f t="shared" si="53"/>
        <v>0</v>
      </c>
      <c r="AD133" s="62">
        <f t="shared" si="53"/>
        <v>0</v>
      </c>
      <c r="AE133" s="62">
        <f t="shared" si="53"/>
        <v>0</v>
      </c>
      <c r="AF133" s="62">
        <f t="shared" si="53"/>
        <v>0</v>
      </c>
      <c r="AG133" s="60">
        <f t="shared" si="45"/>
        <v>0</v>
      </c>
      <c r="AH133" s="67"/>
      <c r="AI133" s="67"/>
      <c r="AJ133" s="67"/>
      <c r="AK133" s="67"/>
      <c r="AL133" s="60">
        <f t="shared" si="62"/>
        <v>0</v>
      </c>
      <c r="AM133" s="67"/>
      <c r="AN133" s="67"/>
      <c r="AO133" s="67"/>
      <c r="AP133" s="67"/>
      <c r="AQ133" s="62">
        <f t="shared" si="54"/>
        <v>0</v>
      </c>
      <c r="AR133" s="62">
        <f t="shared" si="54"/>
        <v>0</v>
      </c>
      <c r="AS133" s="62">
        <f t="shared" si="54"/>
        <v>0</v>
      </c>
      <c r="AT133" s="62">
        <f t="shared" si="54"/>
        <v>0</v>
      </c>
      <c r="AU133" s="62">
        <f t="shared" si="54"/>
        <v>0</v>
      </c>
      <c r="AW133" s="69"/>
    </row>
    <row r="134" spans="1:49" ht="20.25">
      <c r="A134" s="58" t="s">
        <v>133</v>
      </c>
      <c r="B134" s="66" t="s">
        <v>134</v>
      </c>
      <c r="C134" s="60">
        <f t="shared" si="49"/>
        <v>1.082874</v>
      </c>
      <c r="D134" s="74">
        <f>SUM(D135:D138)</f>
        <v>0</v>
      </c>
      <c r="E134" s="74">
        <f>SUM(E135:E138)</f>
        <v>0</v>
      </c>
      <c r="F134" s="74">
        <f>SUM(F135:F138)</f>
        <v>1.082874</v>
      </c>
      <c r="G134" s="74">
        <f>SUM(G135:G138)</f>
        <v>0</v>
      </c>
      <c r="H134" s="60">
        <f t="shared" si="64"/>
        <v>0.22999999999999998</v>
      </c>
      <c r="I134" s="74">
        <f>SUM(I135:I138)</f>
        <v>0</v>
      </c>
      <c r="J134" s="74">
        <f>SUM(J135:J138)</f>
        <v>0</v>
      </c>
      <c r="K134" s="74">
        <f>SUM(K135:K138)</f>
        <v>0.22999999999999998</v>
      </c>
      <c r="L134" s="74">
        <f>SUM(L135:L138)</f>
        <v>0</v>
      </c>
      <c r="M134" s="62">
        <f t="shared" si="58"/>
        <v>4708.147826086956</v>
      </c>
      <c r="N134" s="62">
        <f t="shared" si="58"/>
        <v>0</v>
      </c>
      <c r="O134" s="62">
        <f t="shared" si="58"/>
        <v>0</v>
      </c>
      <c r="P134" s="62">
        <f t="shared" si="58"/>
        <v>4708.147826086956</v>
      </c>
      <c r="Q134" s="62">
        <f t="shared" si="58"/>
        <v>0</v>
      </c>
      <c r="R134" s="60">
        <f t="shared" si="44"/>
        <v>0.5945499999999999</v>
      </c>
      <c r="S134" s="74">
        <f>SUM(S135:S138)</f>
        <v>0</v>
      </c>
      <c r="T134" s="74">
        <f>SUM(T135:T138)</f>
        <v>0</v>
      </c>
      <c r="U134" s="74">
        <f>SUM(U135:U138)</f>
        <v>0.5945499999999999</v>
      </c>
      <c r="V134" s="74">
        <f>SUM(V135:V138)</f>
        <v>0</v>
      </c>
      <c r="W134" s="60">
        <f t="shared" si="61"/>
        <v>0.22999999999999998</v>
      </c>
      <c r="X134" s="74">
        <f>SUM(X135:X138)</f>
        <v>0</v>
      </c>
      <c r="Y134" s="74">
        <f>SUM(Y135:Y138)</f>
        <v>0</v>
      </c>
      <c r="Z134" s="74">
        <f>SUM(Z135:Z138)</f>
        <v>0.22999999999999998</v>
      </c>
      <c r="AA134" s="74">
        <f>SUM(AA135:AA138)</f>
        <v>0</v>
      </c>
      <c r="AB134" s="62">
        <f t="shared" si="53"/>
        <v>2585</v>
      </c>
      <c r="AC134" s="62">
        <f t="shared" si="53"/>
        <v>0</v>
      </c>
      <c r="AD134" s="62">
        <f t="shared" si="53"/>
        <v>0</v>
      </c>
      <c r="AE134" s="62">
        <f t="shared" si="53"/>
        <v>2585</v>
      </c>
      <c r="AF134" s="62">
        <f t="shared" si="53"/>
        <v>0</v>
      </c>
      <c r="AG134" s="60">
        <f t="shared" si="45"/>
        <v>0.488324</v>
      </c>
      <c r="AH134" s="74">
        <f>SUM(AH135:AH138)</f>
        <v>0</v>
      </c>
      <c r="AI134" s="74">
        <f>SUM(AI135:AI138)</f>
        <v>0</v>
      </c>
      <c r="AJ134" s="74">
        <f>SUM(AJ135:AJ138)</f>
        <v>0.488324</v>
      </c>
      <c r="AK134" s="74">
        <f>SUM(AK135:AK138)</f>
        <v>0</v>
      </c>
      <c r="AL134" s="60">
        <f t="shared" si="62"/>
        <v>0.22999999999999998</v>
      </c>
      <c r="AM134" s="74">
        <f>SUM(AM135:AM138)</f>
        <v>0</v>
      </c>
      <c r="AN134" s="74">
        <f>SUM(AN135:AN138)</f>
        <v>0</v>
      </c>
      <c r="AO134" s="74">
        <f>SUM(AO135:AO138)</f>
        <v>0.22999999999999998</v>
      </c>
      <c r="AP134" s="74">
        <f>SUM(AP135:AP138)</f>
        <v>0</v>
      </c>
      <c r="AQ134" s="62">
        <f t="shared" si="54"/>
        <v>2123.1478260869567</v>
      </c>
      <c r="AR134" s="62">
        <f t="shared" si="54"/>
        <v>0</v>
      </c>
      <c r="AS134" s="62">
        <f t="shared" si="54"/>
        <v>0</v>
      </c>
      <c r="AT134" s="62">
        <f t="shared" si="54"/>
        <v>2123.1478260869567</v>
      </c>
      <c r="AU134" s="62">
        <f t="shared" si="54"/>
        <v>0</v>
      </c>
      <c r="AW134" s="69"/>
    </row>
    <row r="135" spans="1:49" ht="20.25">
      <c r="A135" s="58"/>
      <c r="B135" s="76" t="s">
        <v>6</v>
      </c>
      <c r="C135" s="60">
        <f t="shared" si="49"/>
        <v>0</v>
      </c>
      <c r="D135" s="67">
        <v>0</v>
      </c>
      <c r="E135" s="67">
        <v>0</v>
      </c>
      <c r="F135" s="67">
        <v>0</v>
      </c>
      <c r="G135" s="67">
        <v>0</v>
      </c>
      <c r="H135" s="60">
        <f t="shared" si="64"/>
        <v>0</v>
      </c>
      <c r="I135" s="67">
        <v>0</v>
      </c>
      <c r="J135" s="67">
        <v>0</v>
      </c>
      <c r="K135" s="67">
        <v>0</v>
      </c>
      <c r="L135" s="67">
        <v>0</v>
      </c>
      <c r="M135" s="62">
        <f t="shared" si="58"/>
        <v>0</v>
      </c>
      <c r="N135" s="62">
        <f t="shared" si="58"/>
        <v>0</v>
      </c>
      <c r="O135" s="62">
        <f t="shared" si="58"/>
        <v>0</v>
      </c>
      <c r="P135" s="62">
        <f t="shared" si="58"/>
        <v>0</v>
      </c>
      <c r="Q135" s="62">
        <f t="shared" si="58"/>
        <v>0</v>
      </c>
      <c r="R135" s="60">
        <f t="shared" si="44"/>
        <v>0</v>
      </c>
      <c r="S135" s="67"/>
      <c r="T135" s="67"/>
      <c r="U135" s="67"/>
      <c r="V135" s="67"/>
      <c r="W135" s="60">
        <f t="shared" si="61"/>
        <v>0</v>
      </c>
      <c r="X135" s="67"/>
      <c r="Y135" s="67"/>
      <c r="Z135" s="67"/>
      <c r="AA135" s="67"/>
      <c r="AB135" s="62">
        <f t="shared" si="53"/>
        <v>0</v>
      </c>
      <c r="AC135" s="62">
        <f t="shared" si="53"/>
        <v>0</v>
      </c>
      <c r="AD135" s="62">
        <f t="shared" si="53"/>
        <v>0</v>
      </c>
      <c r="AE135" s="62">
        <f t="shared" si="53"/>
        <v>0</v>
      </c>
      <c r="AF135" s="62">
        <f t="shared" si="53"/>
        <v>0</v>
      </c>
      <c r="AG135" s="60">
        <f t="shared" si="45"/>
        <v>0</v>
      </c>
      <c r="AH135" s="67"/>
      <c r="AI135" s="67"/>
      <c r="AJ135" s="67"/>
      <c r="AK135" s="67"/>
      <c r="AL135" s="60">
        <f t="shared" si="62"/>
        <v>0</v>
      </c>
      <c r="AM135" s="67"/>
      <c r="AN135" s="67"/>
      <c r="AO135" s="67"/>
      <c r="AP135" s="67"/>
      <c r="AQ135" s="62">
        <f t="shared" si="54"/>
        <v>0</v>
      </c>
      <c r="AR135" s="62">
        <f t="shared" si="54"/>
        <v>0</v>
      </c>
      <c r="AS135" s="62">
        <f t="shared" si="54"/>
        <v>0</v>
      </c>
      <c r="AT135" s="62">
        <f t="shared" si="54"/>
        <v>0</v>
      </c>
      <c r="AU135" s="62">
        <f t="shared" si="54"/>
        <v>0</v>
      </c>
      <c r="AW135" s="69"/>
    </row>
    <row r="136" spans="1:49" ht="20.25">
      <c r="A136" s="58"/>
      <c r="B136" s="76" t="s">
        <v>7</v>
      </c>
      <c r="C136" s="60">
        <f t="shared" si="49"/>
        <v>0</v>
      </c>
      <c r="D136" s="67">
        <v>0</v>
      </c>
      <c r="E136" s="67">
        <v>0</v>
      </c>
      <c r="F136" s="67">
        <v>0</v>
      </c>
      <c r="G136" s="67">
        <v>0</v>
      </c>
      <c r="H136" s="60">
        <f t="shared" si="64"/>
        <v>0</v>
      </c>
      <c r="I136" s="67">
        <v>0</v>
      </c>
      <c r="J136" s="67">
        <v>0</v>
      </c>
      <c r="K136" s="67">
        <v>0</v>
      </c>
      <c r="L136" s="67">
        <v>0</v>
      </c>
      <c r="M136" s="62">
        <f t="shared" si="58"/>
        <v>0</v>
      </c>
      <c r="N136" s="62">
        <f t="shared" si="58"/>
        <v>0</v>
      </c>
      <c r="O136" s="62">
        <f t="shared" si="58"/>
        <v>0</v>
      </c>
      <c r="P136" s="62">
        <f t="shared" si="58"/>
        <v>0</v>
      </c>
      <c r="Q136" s="62">
        <f t="shared" si="58"/>
        <v>0</v>
      </c>
      <c r="R136" s="60">
        <f t="shared" si="44"/>
        <v>0</v>
      </c>
      <c r="S136" s="67"/>
      <c r="T136" s="67"/>
      <c r="U136" s="67"/>
      <c r="V136" s="67"/>
      <c r="W136" s="60">
        <f t="shared" si="61"/>
        <v>0</v>
      </c>
      <c r="X136" s="67"/>
      <c r="Y136" s="67"/>
      <c r="Z136" s="67"/>
      <c r="AA136" s="67"/>
      <c r="AB136" s="62">
        <f t="shared" si="53"/>
        <v>0</v>
      </c>
      <c r="AC136" s="62">
        <f t="shared" si="53"/>
        <v>0</v>
      </c>
      <c r="AD136" s="62">
        <f t="shared" si="53"/>
        <v>0</v>
      </c>
      <c r="AE136" s="62">
        <f t="shared" si="53"/>
        <v>0</v>
      </c>
      <c r="AF136" s="62">
        <f t="shared" si="53"/>
        <v>0</v>
      </c>
      <c r="AG136" s="60">
        <f t="shared" si="45"/>
        <v>0</v>
      </c>
      <c r="AH136" s="67"/>
      <c r="AI136" s="67"/>
      <c r="AJ136" s="67"/>
      <c r="AK136" s="67"/>
      <c r="AL136" s="60">
        <f t="shared" si="62"/>
        <v>0</v>
      </c>
      <c r="AM136" s="67"/>
      <c r="AN136" s="67"/>
      <c r="AO136" s="67"/>
      <c r="AP136" s="67"/>
      <c r="AQ136" s="62">
        <f t="shared" si="54"/>
        <v>0</v>
      </c>
      <c r="AR136" s="62">
        <f t="shared" si="54"/>
        <v>0</v>
      </c>
      <c r="AS136" s="62">
        <f t="shared" si="54"/>
        <v>0</v>
      </c>
      <c r="AT136" s="62">
        <f t="shared" si="54"/>
        <v>0</v>
      </c>
      <c r="AU136" s="62">
        <f t="shared" si="54"/>
        <v>0</v>
      </c>
      <c r="AW136" s="69"/>
    </row>
    <row r="137" spans="1:49" ht="20.25">
      <c r="A137" s="58"/>
      <c r="B137" s="76" t="s">
        <v>60</v>
      </c>
      <c r="C137" s="60">
        <f t="shared" si="49"/>
        <v>1.082874</v>
      </c>
      <c r="D137" s="67">
        <v>0</v>
      </c>
      <c r="E137" s="67">
        <v>0</v>
      </c>
      <c r="F137" s="67">
        <v>1.082874</v>
      </c>
      <c r="G137" s="67">
        <v>0</v>
      </c>
      <c r="H137" s="60">
        <f t="shared" si="64"/>
        <v>0.22999999999999998</v>
      </c>
      <c r="I137" s="67">
        <v>0</v>
      </c>
      <c r="J137" s="67">
        <v>0</v>
      </c>
      <c r="K137" s="67">
        <v>0.22999999999999998</v>
      </c>
      <c r="L137" s="67">
        <v>0</v>
      </c>
      <c r="M137" s="62">
        <f t="shared" si="58"/>
        <v>4708.147826086956</v>
      </c>
      <c r="N137" s="62">
        <f t="shared" si="58"/>
        <v>0</v>
      </c>
      <c r="O137" s="62">
        <f t="shared" si="58"/>
        <v>0</v>
      </c>
      <c r="P137" s="62">
        <f t="shared" si="58"/>
        <v>4708.147826086956</v>
      </c>
      <c r="Q137" s="62">
        <f t="shared" si="58"/>
        <v>0</v>
      </c>
      <c r="R137" s="60">
        <f t="shared" si="44"/>
        <v>0.5945499999999999</v>
      </c>
      <c r="S137" s="67"/>
      <c r="T137" s="67"/>
      <c r="U137" s="67">
        <f>'[3]Расчет 1-е п.'!$J$33</f>
        <v>0.5945499999999999</v>
      </c>
      <c r="V137" s="67"/>
      <c r="W137" s="60">
        <f t="shared" si="61"/>
        <v>0.22999999999999998</v>
      </c>
      <c r="X137" s="67"/>
      <c r="Y137" s="67"/>
      <c r="Z137" s="67">
        <f>'[3]Расчет 1-е п.'!$K$33</f>
        <v>0.22999999999999998</v>
      </c>
      <c r="AA137" s="67"/>
      <c r="AB137" s="62">
        <f t="shared" si="53"/>
        <v>2585</v>
      </c>
      <c r="AC137" s="62">
        <f t="shared" si="53"/>
        <v>0</v>
      </c>
      <c r="AD137" s="62">
        <f t="shared" si="53"/>
        <v>0</v>
      </c>
      <c r="AE137" s="62">
        <f t="shared" si="53"/>
        <v>2585</v>
      </c>
      <c r="AF137" s="62">
        <f t="shared" si="53"/>
        <v>0</v>
      </c>
      <c r="AG137" s="60">
        <f t="shared" si="45"/>
        <v>0.488324</v>
      </c>
      <c r="AH137" s="67"/>
      <c r="AI137" s="67"/>
      <c r="AJ137" s="67">
        <f>'[3]Расчет 2-е п.'!$J$33</f>
        <v>0.488324</v>
      </c>
      <c r="AK137" s="67"/>
      <c r="AL137" s="60">
        <f t="shared" si="62"/>
        <v>0.22999999999999998</v>
      </c>
      <c r="AM137" s="67"/>
      <c r="AN137" s="67"/>
      <c r="AO137" s="67">
        <f>'[3]Расчет 2-е п.'!$K$33</f>
        <v>0.22999999999999998</v>
      </c>
      <c r="AP137" s="67"/>
      <c r="AQ137" s="62">
        <f t="shared" si="54"/>
        <v>2123.1478260869567</v>
      </c>
      <c r="AR137" s="62">
        <f t="shared" si="54"/>
        <v>0</v>
      </c>
      <c r="AS137" s="62">
        <f t="shared" si="54"/>
        <v>0</v>
      </c>
      <c r="AT137" s="62">
        <f t="shared" si="54"/>
        <v>2123.1478260869567</v>
      </c>
      <c r="AU137" s="62">
        <f t="shared" si="54"/>
        <v>0</v>
      </c>
      <c r="AW137" s="69"/>
    </row>
    <row r="138" spans="1:49" ht="20.25">
      <c r="A138" s="58"/>
      <c r="B138" s="76" t="s">
        <v>9</v>
      </c>
      <c r="C138" s="60">
        <f t="shared" si="49"/>
        <v>0</v>
      </c>
      <c r="D138" s="67">
        <v>0</v>
      </c>
      <c r="E138" s="67">
        <v>0</v>
      </c>
      <c r="F138" s="67">
        <v>0</v>
      </c>
      <c r="G138" s="67">
        <v>0</v>
      </c>
      <c r="H138" s="60">
        <f t="shared" si="64"/>
        <v>0</v>
      </c>
      <c r="I138" s="67">
        <v>0</v>
      </c>
      <c r="J138" s="67">
        <v>0</v>
      </c>
      <c r="K138" s="67">
        <v>0</v>
      </c>
      <c r="L138" s="67">
        <v>0</v>
      </c>
      <c r="M138" s="62">
        <f t="shared" si="58"/>
        <v>0</v>
      </c>
      <c r="N138" s="62">
        <f t="shared" si="58"/>
        <v>0</v>
      </c>
      <c r="O138" s="62">
        <f t="shared" si="58"/>
        <v>0</v>
      </c>
      <c r="P138" s="62">
        <f t="shared" si="58"/>
        <v>0</v>
      </c>
      <c r="Q138" s="62">
        <f t="shared" si="58"/>
        <v>0</v>
      </c>
      <c r="R138" s="60">
        <f t="shared" si="44"/>
        <v>0</v>
      </c>
      <c r="S138" s="67"/>
      <c r="T138" s="67"/>
      <c r="U138" s="67"/>
      <c r="V138" s="67"/>
      <c r="W138" s="60">
        <f t="shared" si="61"/>
        <v>0</v>
      </c>
      <c r="X138" s="67"/>
      <c r="Y138" s="67"/>
      <c r="Z138" s="67"/>
      <c r="AA138" s="67"/>
      <c r="AB138" s="62">
        <f t="shared" si="53"/>
        <v>0</v>
      </c>
      <c r="AC138" s="62">
        <f t="shared" si="53"/>
        <v>0</v>
      </c>
      <c r="AD138" s="62">
        <f t="shared" si="53"/>
        <v>0</v>
      </c>
      <c r="AE138" s="62">
        <f t="shared" si="53"/>
        <v>0</v>
      </c>
      <c r="AF138" s="62">
        <f t="shared" si="53"/>
        <v>0</v>
      </c>
      <c r="AG138" s="60">
        <f t="shared" si="45"/>
        <v>0</v>
      </c>
      <c r="AH138" s="67"/>
      <c r="AI138" s="67"/>
      <c r="AJ138" s="67"/>
      <c r="AK138" s="67"/>
      <c r="AL138" s="60">
        <f t="shared" si="62"/>
        <v>0</v>
      </c>
      <c r="AM138" s="67"/>
      <c r="AN138" s="67"/>
      <c r="AO138" s="67"/>
      <c r="AP138" s="67"/>
      <c r="AQ138" s="62">
        <f t="shared" si="54"/>
        <v>0</v>
      </c>
      <c r="AR138" s="62">
        <f t="shared" si="54"/>
        <v>0</v>
      </c>
      <c r="AS138" s="62">
        <f t="shared" si="54"/>
        <v>0</v>
      </c>
      <c r="AT138" s="62">
        <f t="shared" si="54"/>
        <v>0</v>
      </c>
      <c r="AU138" s="62">
        <f t="shared" si="54"/>
        <v>0</v>
      </c>
      <c r="AW138" s="69"/>
    </row>
    <row r="139" spans="1:49" ht="20.25" hidden="1">
      <c r="A139" s="58" t="s">
        <v>135</v>
      </c>
      <c r="B139" s="66" t="s">
        <v>136</v>
      </c>
      <c r="C139" s="60">
        <f t="shared" si="49"/>
        <v>0</v>
      </c>
      <c r="D139" s="74">
        <f>SUM(D140:D143)</f>
        <v>0</v>
      </c>
      <c r="E139" s="74">
        <f>SUM(E140:E143)</f>
        <v>0</v>
      </c>
      <c r="F139" s="74">
        <f>SUM(F140:F143)</f>
        <v>0</v>
      </c>
      <c r="G139" s="74">
        <f>SUM(G140:G143)</f>
        <v>0</v>
      </c>
      <c r="H139" s="60">
        <f t="shared" si="64"/>
        <v>0</v>
      </c>
      <c r="I139" s="74">
        <f>SUM(I140:I143)</f>
        <v>0</v>
      </c>
      <c r="J139" s="74">
        <f>SUM(J140:J143)</f>
        <v>0</v>
      </c>
      <c r="K139" s="74">
        <f>SUM(K140:K143)</f>
        <v>0</v>
      </c>
      <c r="L139" s="74">
        <f>SUM(L140:L143)</f>
        <v>0</v>
      </c>
      <c r="M139" s="62">
        <f t="shared" si="58"/>
        <v>0</v>
      </c>
      <c r="N139" s="62">
        <f t="shared" si="58"/>
        <v>0</v>
      </c>
      <c r="O139" s="62">
        <f t="shared" si="58"/>
        <v>0</v>
      </c>
      <c r="P139" s="62">
        <f t="shared" si="58"/>
        <v>0</v>
      </c>
      <c r="Q139" s="62">
        <f t="shared" si="58"/>
        <v>0</v>
      </c>
      <c r="R139" s="60">
        <f t="shared" si="44"/>
        <v>0</v>
      </c>
      <c r="S139" s="74">
        <f>SUM(S140:S143)</f>
        <v>0</v>
      </c>
      <c r="T139" s="74">
        <f>SUM(T140:T143)</f>
        <v>0</v>
      </c>
      <c r="U139" s="74">
        <f>SUM(U140:U143)</f>
        <v>0</v>
      </c>
      <c r="V139" s="74">
        <f>SUM(V140:V143)</f>
        <v>0</v>
      </c>
      <c r="W139" s="60">
        <f t="shared" si="61"/>
        <v>0</v>
      </c>
      <c r="X139" s="74">
        <f>SUM(X140:X143)</f>
        <v>0</v>
      </c>
      <c r="Y139" s="74">
        <f>SUM(Y140:Y143)</f>
        <v>0</v>
      </c>
      <c r="Z139" s="74">
        <f>SUM(Z140:Z143)</f>
        <v>0</v>
      </c>
      <c r="AA139" s="74">
        <f>SUM(AA140:AA143)</f>
        <v>0</v>
      </c>
      <c r="AB139" s="62">
        <f t="shared" si="53"/>
        <v>0</v>
      </c>
      <c r="AC139" s="62">
        <f t="shared" si="53"/>
        <v>0</v>
      </c>
      <c r="AD139" s="62">
        <f t="shared" si="53"/>
        <v>0</v>
      </c>
      <c r="AE139" s="62">
        <f t="shared" si="53"/>
        <v>0</v>
      </c>
      <c r="AF139" s="62">
        <f t="shared" si="53"/>
        <v>0</v>
      </c>
      <c r="AG139" s="60">
        <f t="shared" si="45"/>
        <v>0</v>
      </c>
      <c r="AH139" s="74">
        <f>SUM(AH140:AH143)</f>
        <v>0</v>
      </c>
      <c r="AI139" s="74">
        <f>SUM(AI140:AI143)</f>
        <v>0</v>
      </c>
      <c r="AJ139" s="74">
        <f>SUM(AJ140:AJ143)</f>
        <v>0</v>
      </c>
      <c r="AK139" s="74">
        <f>SUM(AK140:AK143)</f>
        <v>0</v>
      </c>
      <c r="AL139" s="60">
        <f t="shared" si="62"/>
        <v>0</v>
      </c>
      <c r="AM139" s="74">
        <f>SUM(AM140:AM143)</f>
        <v>0</v>
      </c>
      <c r="AN139" s="74">
        <f>SUM(AN140:AN143)</f>
        <v>0</v>
      </c>
      <c r="AO139" s="74">
        <f>SUM(AO140:AO143)</f>
        <v>0</v>
      </c>
      <c r="AP139" s="74">
        <f>SUM(AP140:AP143)</f>
        <v>0</v>
      </c>
      <c r="AQ139" s="62">
        <f t="shared" si="54"/>
        <v>0</v>
      </c>
      <c r="AR139" s="62">
        <f t="shared" si="54"/>
        <v>0</v>
      </c>
      <c r="AS139" s="62">
        <f t="shared" si="54"/>
        <v>0</v>
      </c>
      <c r="AT139" s="62">
        <f t="shared" si="54"/>
        <v>0</v>
      </c>
      <c r="AU139" s="62">
        <f t="shared" si="54"/>
        <v>0</v>
      </c>
      <c r="AW139" s="69"/>
    </row>
    <row r="140" spans="1:49" ht="20.25" hidden="1">
      <c r="A140" s="58"/>
      <c r="B140" s="76" t="s">
        <v>6</v>
      </c>
      <c r="C140" s="60">
        <f t="shared" si="49"/>
        <v>0</v>
      </c>
      <c r="D140" s="67">
        <f aca="true" t="shared" si="65" ref="D140:G143">S140+AH140</f>
        <v>0</v>
      </c>
      <c r="E140" s="67">
        <f t="shared" si="65"/>
        <v>0</v>
      </c>
      <c r="F140" s="67">
        <f t="shared" si="65"/>
        <v>0</v>
      </c>
      <c r="G140" s="67">
        <f t="shared" si="65"/>
        <v>0</v>
      </c>
      <c r="H140" s="60">
        <f t="shared" si="64"/>
        <v>0</v>
      </c>
      <c r="I140" s="67"/>
      <c r="J140" s="67"/>
      <c r="K140" s="67"/>
      <c r="L140" s="67"/>
      <c r="M140" s="62">
        <f t="shared" si="58"/>
        <v>0</v>
      </c>
      <c r="N140" s="62">
        <f t="shared" si="58"/>
        <v>0</v>
      </c>
      <c r="O140" s="62">
        <f t="shared" si="58"/>
        <v>0</v>
      </c>
      <c r="P140" s="62">
        <f t="shared" si="58"/>
        <v>0</v>
      </c>
      <c r="Q140" s="62">
        <f t="shared" si="58"/>
        <v>0</v>
      </c>
      <c r="R140" s="60">
        <f t="shared" si="44"/>
        <v>0</v>
      </c>
      <c r="S140" s="67"/>
      <c r="T140" s="67"/>
      <c r="U140" s="67"/>
      <c r="V140" s="67"/>
      <c r="W140" s="60">
        <f t="shared" si="61"/>
        <v>0</v>
      </c>
      <c r="X140" s="67"/>
      <c r="Y140" s="67"/>
      <c r="Z140" s="67"/>
      <c r="AA140" s="67"/>
      <c r="AB140" s="62">
        <f t="shared" si="53"/>
        <v>0</v>
      </c>
      <c r="AC140" s="62">
        <f t="shared" si="53"/>
        <v>0</v>
      </c>
      <c r="AD140" s="62">
        <f t="shared" si="53"/>
        <v>0</v>
      </c>
      <c r="AE140" s="62">
        <f t="shared" si="53"/>
        <v>0</v>
      </c>
      <c r="AF140" s="62">
        <f t="shared" si="53"/>
        <v>0</v>
      </c>
      <c r="AG140" s="60">
        <f t="shared" si="45"/>
        <v>0</v>
      </c>
      <c r="AH140" s="67"/>
      <c r="AI140" s="67"/>
      <c r="AJ140" s="67"/>
      <c r="AK140" s="67"/>
      <c r="AL140" s="60">
        <f t="shared" si="62"/>
        <v>0</v>
      </c>
      <c r="AM140" s="67"/>
      <c r="AN140" s="67"/>
      <c r="AO140" s="67"/>
      <c r="AP140" s="67"/>
      <c r="AQ140" s="62">
        <f t="shared" si="54"/>
        <v>0</v>
      </c>
      <c r="AR140" s="62">
        <f t="shared" si="54"/>
        <v>0</v>
      </c>
      <c r="AS140" s="62">
        <f t="shared" si="54"/>
        <v>0</v>
      </c>
      <c r="AT140" s="62">
        <f t="shared" si="54"/>
        <v>0</v>
      </c>
      <c r="AU140" s="62">
        <f t="shared" si="54"/>
        <v>0</v>
      </c>
      <c r="AW140" s="69"/>
    </row>
    <row r="141" spans="1:49" ht="20.25" hidden="1">
      <c r="A141" s="58"/>
      <c r="B141" s="76" t="s">
        <v>7</v>
      </c>
      <c r="C141" s="60">
        <f t="shared" si="49"/>
        <v>0</v>
      </c>
      <c r="D141" s="67">
        <f t="shared" si="65"/>
        <v>0</v>
      </c>
      <c r="E141" s="67">
        <f t="shared" si="65"/>
        <v>0</v>
      </c>
      <c r="F141" s="67">
        <f t="shared" si="65"/>
        <v>0</v>
      </c>
      <c r="G141" s="67">
        <f t="shared" si="65"/>
        <v>0</v>
      </c>
      <c r="H141" s="60">
        <f t="shared" si="64"/>
        <v>0</v>
      </c>
      <c r="I141" s="67"/>
      <c r="J141" s="67"/>
      <c r="K141" s="67"/>
      <c r="L141" s="67"/>
      <c r="M141" s="62">
        <f t="shared" si="58"/>
        <v>0</v>
      </c>
      <c r="N141" s="62">
        <f t="shared" si="58"/>
        <v>0</v>
      </c>
      <c r="O141" s="62">
        <f t="shared" si="58"/>
        <v>0</v>
      </c>
      <c r="P141" s="62">
        <f t="shared" si="58"/>
        <v>0</v>
      </c>
      <c r="Q141" s="62">
        <f t="shared" si="58"/>
        <v>0</v>
      </c>
      <c r="R141" s="60">
        <f t="shared" si="44"/>
        <v>0</v>
      </c>
      <c r="S141" s="67"/>
      <c r="T141" s="67"/>
      <c r="U141" s="67"/>
      <c r="V141" s="67"/>
      <c r="W141" s="60">
        <f t="shared" si="61"/>
        <v>0</v>
      </c>
      <c r="X141" s="67"/>
      <c r="Y141" s="67"/>
      <c r="Z141" s="67"/>
      <c r="AA141" s="67"/>
      <c r="AB141" s="62">
        <f t="shared" si="53"/>
        <v>0</v>
      </c>
      <c r="AC141" s="62">
        <f t="shared" si="53"/>
        <v>0</v>
      </c>
      <c r="AD141" s="62">
        <f t="shared" si="53"/>
        <v>0</v>
      </c>
      <c r="AE141" s="62">
        <f t="shared" si="53"/>
        <v>0</v>
      </c>
      <c r="AF141" s="62">
        <f t="shared" si="53"/>
        <v>0</v>
      </c>
      <c r="AG141" s="60">
        <f t="shared" si="45"/>
        <v>0</v>
      </c>
      <c r="AH141" s="67"/>
      <c r="AI141" s="67"/>
      <c r="AJ141" s="67"/>
      <c r="AK141" s="67"/>
      <c r="AL141" s="60">
        <f t="shared" si="62"/>
        <v>0</v>
      </c>
      <c r="AM141" s="67"/>
      <c r="AN141" s="67"/>
      <c r="AO141" s="67"/>
      <c r="AP141" s="67"/>
      <c r="AQ141" s="62">
        <f t="shared" si="54"/>
        <v>0</v>
      </c>
      <c r="AR141" s="62">
        <f t="shared" si="54"/>
        <v>0</v>
      </c>
      <c r="AS141" s="62">
        <f t="shared" si="54"/>
        <v>0</v>
      </c>
      <c r="AT141" s="62">
        <f t="shared" si="54"/>
        <v>0</v>
      </c>
      <c r="AU141" s="62">
        <f t="shared" si="54"/>
        <v>0</v>
      </c>
      <c r="AW141" s="69"/>
    </row>
    <row r="142" spans="1:49" ht="20.25" hidden="1">
      <c r="A142" s="58"/>
      <c r="B142" s="76" t="s">
        <v>60</v>
      </c>
      <c r="C142" s="60">
        <f t="shared" si="49"/>
        <v>0</v>
      </c>
      <c r="D142" s="67">
        <f t="shared" si="65"/>
        <v>0</v>
      </c>
      <c r="E142" s="67">
        <f t="shared" si="65"/>
        <v>0</v>
      </c>
      <c r="F142" s="67">
        <f t="shared" si="65"/>
        <v>0</v>
      </c>
      <c r="G142" s="67">
        <f t="shared" si="65"/>
        <v>0</v>
      </c>
      <c r="H142" s="60">
        <f t="shared" si="64"/>
        <v>0</v>
      </c>
      <c r="I142" s="67"/>
      <c r="J142" s="67"/>
      <c r="K142" s="67"/>
      <c r="L142" s="67"/>
      <c r="M142" s="62">
        <f t="shared" si="58"/>
        <v>0</v>
      </c>
      <c r="N142" s="62">
        <f t="shared" si="58"/>
        <v>0</v>
      </c>
      <c r="O142" s="62">
        <f t="shared" si="58"/>
        <v>0</v>
      </c>
      <c r="P142" s="62">
        <f t="shared" si="58"/>
        <v>0</v>
      </c>
      <c r="Q142" s="62">
        <f t="shared" si="58"/>
        <v>0</v>
      </c>
      <c r="R142" s="60">
        <f t="shared" si="44"/>
        <v>0</v>
      </c>
      <c r="S142" s="67"/>
      <c r="T142" s="67"/>
      <c r="U142" s="67"/>
      <c r="V142" s="67"/>
      <c r="W142" s="60">
        <f t="shared" si="61"/>
        <v>0</v>
      </c>
      <c r="X142" s="67"/>
      <c r="Y142" s="67"/>
      <c r="Z142" s="67"/>
      <c r="AA142" s="67"/>
      <c r="AB142" s="62">
        <f t="shared" si="53"/>
        <v>0</v>
      </c>
      <c r="AC142" s="62">
        <f t="shared" si="53"/>
        <v>0</v>
      </c>
      <c r="AD142" s="62">
        <f t="shared" si="53"/>
        <v>0</v>
      </c>
      <c r="AE142" s="62">
        <f t="shared" si="53"/>
        <v>0</v>
      </c>
      <c r="AF142" s="62">
        <f t="shared" si="53"/>
        <v>0</v>
      </c>
      <c r="AG142" s="60">
        <f t="shared" si="45"/>
        <v>0</v>
      </c>
      <c r="AH142" s="67"/>
      <c r="AI142" s="67"/>
      <c r="AJ142" s="67"/>
      <c r="AK142" s="67"/>
      <c r="AL142" s="60">
        <f t="shared" si="62"/>
        <v>0</v>
      </c>
      <c r="AM142" s="67"/>
      <c r="AN142" s="67"/>
      <c r="AO142" s="67"/>
      <c r="AP142" s="67"/>
      <c r="AQ142" s="62">
        <f t="shared" si="54"/>
        <v>0</v>
      </c>
      <c r="AR142" s="62">
        <f t="shared" si="54"/>
        <v>0</v>
      </c>
      <c r="AS142" s="62">
        <f t="shared" si="54"/>
        <v>0</v>
      </c>
      <c r="AT142" s="62">
        <f t="shared" si="54"/>
        <v>0</v>
      </c>
      <c r="AU142" s="62">
        <f t="shared" si="54"/>
        <v>0</v>
      </c>
      <c r="AW142" s="69"/>
    </row>
    <row r="143" spans="1:49" ht="20.25" hidden="1">
      <c r="A143" s="58"/>
      <c r="B143" s="76" t="s">
        <v>9</v>
      </c>
      <c r="C143" s="60">
        <f t="shared" si="49"/>
        <v>0</v>
      </c>
      <c r="D143" s="67">
        <f t="shared" si="65"/>
        <v>0</v>
      </c>
      <c r="E143" s="67">
        <f t="shared" si="65"/>
        <v>0</v>
      </c>
      <c r="F143" s="67">
        <f t="shared" si="65"/>
        <v>0</v>
      </c>
      <c r="G143" s="67">
        <f t="shared" si="65"/>
        <v>0</v>
      </c>
      <c r="H143" s="60">
        <f t="shared" si="64"/>
        <v>0</v>
      </c>
      <c r="I143" s="67"/>
      <c r="J143" s="67"/>
      <c r="K143" s="67"/>
      <c r="L143" s="67"/>
      <c r="M143" s="62">
        <f t="shared" si="58"/>
        <v>0</v>
      </c>
      <c r="N143" s="62">
        <f t="shared" si="58"/>
        <v>0</v>
      </c>
      <c r="O143" s="62">
        <f t="shared" si="58"/>
        <v>0</v>
      </c>
      <c r="P143" s="62">
        <f t="shared" si="58"/>
        <v>0</v>
      </c>
      <c r="Q143" s="62">
        <f t="shared" si="58"/>
        <v>0</v>
      </c>
      <c r="R143" s="60">
        <f t="shared" si="44"/>
        <v>0</v>
      </c>
      <c r="S143" s="67"/>
      <c r="T143" s="67"/>
      <c r="U143" s="67"/>
      <c r="V143" s="67"/>
      <c r="W143" s="60">
        <f t="shared" si="61"/>
        <v>0</v>
      </c>
      <c r="X143" s="67"/>
      <c r="Y143" s="67"/>
      <c r="Z143" s="67"/>
      <c r="AA143" s="67"/>
      <c r="AB143" s="62">
        <f t="shared" si="53"/>
        <v>0</v>
      </c>
      <c r="AC143" s="62">
        <f t="shared" si="53"/>
        <v>0</v>
      </c>
      <c r="AD143" s="62">
        <f t="shared" si="53"/>
        <v>0</v>
      </c>
      <c r="AE143" s="62">
        <f t="shared" si="53"/>
        <v>0</v>
      </c>
      <c r="AF143" s="62">
        <f t="shared" si="53"/>
        <v>0</v>
      </c>
      <c r="AG143" s="60">
        <f t="shared" si="45"/>
        <v>0</v>
      </c>
      <c r="AH143" s="67"/>
      <c r="AI143" s="67"/>
      <c r="AJ143" s="67"/>
      <c r="AK143" s="67"/>
      <c r="AL143" s="60">
        <f t="shared" si="62"/>
        <v>0</v>
      </c>
      <c r="AM143" s="67"/>
      <c r="AN143" s="67"/>
      <c r="AO143" s="67"/>
      <c r="AP143" s="67"/>
      <c r="AQ143" s="62">
        <f t="shared" si="54"/>
        <v>0</v>
      </c>
      <c r="AR143" s="62">
        <f t="shared" si="54"/>
        <v>0</v>
      </c>
      <c r="AS143" s="62">
        <f t="shared" si="54"/>
        <v>0</v>
      </c>
      <c r="AT143" s="62">
        <f t="shared" si="54"/>
        <v>0</v>
      </c>
      <c r="AU143" s="62">
        <f t="shared" si="54"/>
        <v>0</v>
      </c>
      <c r="AW143" s="69"/>
    </row>
    <row r="144" spans="1:49" ht="20.25" hidden="1">
      <c r="A144" s="58" t="s">
        <v>137</v>
      </c>
      <c r="B144" s="66" t="s">
        <v>138</v>
      </c>
      <c r="C144" s="60">
        <f t="shared" si="49"/>
        <v>0</v>
      </c>
      <c r="D144" s="74">
        <f>SUM(D145:D148)</f>
        <v>0</v>
      </c>
      <c r="E144" s="74">
        <f>SUM(E145:E148)</f>
        <v>0</v>
      </c>
      <c r="F144" s="74">
        <f>SUM(F145:F148)</f>
        <v>0</v>
      </c>
      <c r="G144" s="74">
        <f>SUM(G145:G148)</f>
        <v>0</v>
      </c>
      <c r="H144" s="60">
        <f t="shared" si="64"/>
        <v>0</v>
      </c>
      <c r="I144" s="74">
        <f>SUM(I145:I148)</f>
        <v>0</v>
      </c>
      <c r="J144" s="74">
        <f>SUM(J145:J148)</f>
        <v>0</v>
      </c>
      <c r="K144" s="74">
        <f>SUM(K145:K148)</f>
        <v>0</v>
      </c>
      <c r="L144" s="74">
        <f>SUM(L145:L148)</f>
        <v>0</v>
      </c>
      <c r="M144" s="62">
        <f t="shared" si="58"/>
        <v>0</v>
      </c>
      <c r="N144" s="62">
        <f t="shared" si="58"/>
        <v>0</v>
      </c>
      <c r="O144" s="62">
        <f t="shared" si="58"/>
        <v>0</v>
      </c>
      <c r="P144" s="62">
        <f t="shared" si="58"/>
        <v>0</v>
      </c>
      <c r="Q144" s="62">
        <f t="shared" si="58"/>
        <v>0</v>
      </c>
      <c r="R144" s="60">
        <f t="shared" si="44"/>
        <v>0</v>
      </c>
      <c r="S144" s="74">
        <f>SUM(S145:S148)</f>
        <v>0</v>
      </c>
      <c r="T144" s="74">
        <f>SUM(T145:T148)</f>
        <v>0</v>
      </c>
      <c r="U144" s="74">
        <f>SUM(U145:U148)</f>
        <v>0</v>
      </c>
      <c r="V144" s="74">
        <f>SUM(V145:V148)</f>
        <v>0</v>
      </c>
      <c r="W144" s="60">
        <f t="shared" si="61"/>
        <v>0</v>
      </c>
      <c r="X144" s="74">
        <f>SUM(X145:X148)</f>
        <v>0</v>
      </c>
      <c r="Y144" s="74">
        <f>SUM(Y145:Y148)</f>
        <v>0</v>
      </c>
      <c r="Z144" s="74">
        <f>SUM(Z145:Z148)</f>
        <v>0</v>
      </c>
      <c r="AA144" s="74">
        <f>SUM(AA145:AA148)</f>
        <v>0</v>
      </c>
      <c r="AB144" s="62">
        <f t="shared" si="53"/>
        <v>0</v>
      </c>
      <c r="AC144" s="62">
        <f t="shared" si="53"/>
        <v>0</v>
      </c>
      <c r="AD144" s="62">
        <f t="shared" si="53"/>
        <v>0</v>
      </c>
      <c r="AE144" s="62">
        <f t="shared" si="53"/>
        <v>0</v>
      </c>
      <c r="AF144" s="62">
        <f t="shared" si="53"/>
        <v>0</v>
      </c>
      <c r="AG144" s="60">
        <f t="shared" si="45"/>
        <v>0</v>
      </c>
      <c r="AH144" s="74">
        <f>SUM(AH145:AH148)</f>
        <v>0</v>
      </c>
      <c r="AI144" s="74">
        <f>SUM(AI145:AI148)</f>
        <v>0</v>
      </c>
      <c r="AJ144" s="74">
        <f>SUM(AJ145:AJ148)</f>
        <v>0</v>
      </c>
      <c r="AK144" s="74">
        <f>SUM(AK145:AK148)</f>
        <v>0</v>
      </c>
      <c r="AL144" s="60">
        <f t="shared" si="62"/>
        <v>0</v>
      </c>
      <c r="AM144" s="74">
        <f>SUM(AM145:AM148)</f>
        <v>0</v>
      </c>
      <c r="AN144" s="74">
        <f>SUM(AN145:AN148)</f>
        <v>0</v>
      </c>
      <c r="AO144" s="74">
        <f>SUM(AO145:AO148)</f>
        <v>0</v>
      </c>
      <c r="AP144" s="74">
        <f>SUM(AP145:AP148)</f>
        <v>0</v>
      </c>
      <c r="AQ144" s="62">
        <f t="shared" si="54"/>
        <v>0</v>
      </c>
      <c r="AR144" s="62">
        <f t="shared" si="54"/>
        <v>0</v>
      </c>
      <c r="AS144" s="62">
        <f t="shared" si="54"/>
        <v>0</v>
      </c>
      <c r="AT144" s="62">
        <f t="shared" si="54"/>
        <v>0</v>
      </c>
      <c r="AU144" s="62">
        <f t="shared" si="54"/>
        <v>0</v>
      </c>
      <c r="AW144" s="69"/>
    </row>
    <row r="145" spans="1:49" ht="20.25" hidden="1">
      <c r="A145" s="58"/>
      <c r="B145" s="76" t="s">
        <v>6</v>
      </c>
      <c r="C145" s="60">
        <f t="shared" si="49"/>
        <v>0</v>
      </c>
      <c r="D145" s="67">
        <f aca="true" t="shared" si="66" ref="D145:G148">S145+AH145</f>
        <v>0</v>
      </c>
      <c r="E145" s="67">
        <f t="shared" si="66"/>
        <v>0</v>
      </c>
      <c r="F145" s="67">
        <f t="shared" si="66"/>
        <v>0</v>
      </c>
      <c r="G145" s="67">
        <f t="shared" si="66"/>
        <v>0</v>
      </c>
      <c r="H145" s="60">
        <f t="shared" si="64"/>
        <v>0</v>
      </c>
      <c r="I145" s="67"/>
      <c r="J145" s="67"/>
      <c r="K145" s="67"/>
      <c r="L145" s="67"/>
      <c r="M145" s="62">
        <f t="shared" si="58"/>
        <v>0</v>
      </c>
      <c r="N145" s="62">
        <f t="shared" si="58"/>
        <v>0</v>
      </c>
      <c r="O145" s="62">
        <f t="shared" si="58"/>
        <v>0</v>
      </c>
      <c r="P145" s="62">
        <f t="shared" si="58"/>
        <v>0</v>
      </c>
      <c r="Q145" s="62">
        <f t="shared" si="58"/>
        <v>0</v>
      </c>
      <c r="R145" s="60">
        <f t="shared" si="44"/>
        <v>0</v>
      </c>
      <c r="S145" s="67"/>
      <c r="T145" s="67"/>
      <c r="U145" s="67"/>
      <c r="V145" s="67"/>
      <c r="W145" s="60">
        <f t="shared" si="61"/>
        <v>0</v>
      </c>
      <c r="X145" s="67"/>
      <c r="Y145" s="67"/>
      <c r="Z145" s="67"/>
      <c r="AA145" s="67"/>
      <c r="AB145" s="62">
        <f t="shared" si="53"/>
        <v>0</v>
      </c>
      <c r="AC145" s="62">
        <f t="shared" si="53"/>
        <v>0</v>
      </c>
      <c r="AD145" s="62">
        <f t="shared" si="53"/>
        <v>0</v>
      </c>
      <c r="AE145" s="62">
        <f t="shared" si="53"/>
        <v>0</v>
      </c>
      <c r="AF145" s="62">
        <f t="shared" si="53"/>
        <v>0</v>
      </c>
      <c r="AG145" s="60">
        <f t="shared" si="45"/>
        <v>0</v>
      </c>
      <c r="AH145" s="67"/>
      <c r="AI145" s="67"/>
      <c r="AJ145" s="67"/>
      <c r="AK145" s="67"/>
      <c r="AL145" s="60">
        <f t="shared" si="62"/>
        <v>0</v>
      </c>
      <c r="AM145" s="67"/>
      <c r="AN145" s="67"/>
      <c r="AO145" s="67"/>
      <c r="AP145" s="67"/>
      <c r="AQ145" s="62">
        <f t="shared" si="54"/>
        <v>0</v>
      </c>
      <c r="AR145" s="62">
        <f t="shared" si="54"/>
        <v>0</v>
      </c>
      <c r="AS145" s="62">
        <f t="shared" si="54"/>
        <v>0</v>
      </c>
      <c r="AT145" s="62">
        <f t="shared" si="54"/>
        <v>0</v>
      </c>
      <c r="AU145" s="62">
        <f t="shared" si="54"/>
        <v>0</v>
      </c>
      <c r="AW145" s="69"/>
    </row>
    <row r="146" spans="1:49" ht="20.25" hidden="1">
      <c r="A146" s="58"/>
      <c r="B146" s="76" t="s">
        <v>7</v>
      </c>
      <c r="C146" s="60">
        <f t="shared" si="49"/>
        <v>0</v>
      </c>
      <c r="D146" s="67">
        <f t="shared" si="66"/>
        <v>0</v>
      </c>
      <c r="E146" s="67">
        <f t="shared" si="66"/>
        <v>0</v>
      </c>
      <c r="F146" s="67">
        <f t="shared" si="66"/>
        <v>0</v>
      </c>
      <c r="G146" s="67">
        <f t="shared" si="66"/>
        <v>0</v>
      </c>
      <c r="H146" s="60">
        <f t="shared" si="64"/>
        <v>0</v>
      </c>
      <c r="I146" s="67"/>
      <c r="J146" s="67"/>
      <c r="K146" s="67"/>
      <c r="L146" s="67"/>
      <c r="M146" s="62">
        <f t="shared" si="58"/>
        <v>0</v>
      </c>
      <c r="N146" s="62">
        <f t="shared" si="58"/>
        <v>0</v>
      </c>
      <c r="O146" s="62">
        <f t="shared" si="58"/>
        <v>0</v>
      </c>
      <c r="P146" s="62">
        <f t="shared" si="58"/>
        <v>0</v>
      </c>
      <c r="Q146" s="62">
        <f t="shared" si="58"/>
        <v>0</v>
      </c>
      <c r="R146" s="60">
        <f t="shared" si="44"/>
        <v>0</v>
      </c>
      <c r="S146" s="67"/>
      <c r="T146" s="67"/>
      <c r="U146" s="67"/>
      <c r="V146" s="67"/>
      <c r="W146" s="60">
        <f t="shared" si="61"/>
        <v>0</v>
      </c>
      <c r="X146" s="67"/>
      <c r="Y146" s="67"/>
      <c r="Z146" s="67"/>
      <c r="AA146" s="67"/>
      <c r="AB146" s="62">
        <f t="shared" si="53"/>
        <v>0</v>
      </c>
      <c r="AC146" s="62">
        <f t="shared" si="53"/>
        <v>0</v>
      </c>
      <c r="AD146" s="62">
        <f t="shared" si="53"/>
        <v>0</v>
      </c>
      <c r="AE146" s="62">
        <f t="shared" si="53"/>
        <v>0</v>
      </c>
      <c r="AF146" s="62">
        <f t="shared" si="53"/>
        <v>0</v>
      </c>
      <c r="AG146" s="60">
        <f t="shared" si="45"/>
        <v>0</v>
      </c>
      <c r="AH146" s="67"/>
      <c r="AI146" s="67"/>
      <c r="AJ146" s="67"/>
      <c r="AK146" s="67"/>
      <c r="AL146" s="60">
        <f t="shared" si="62"/>
        <v>0</v>
      </c>
      <c r="AM146" s="67"/>
      <c r="AN146" s="67"/>
      <c r="AO146" s="67"/>
      <c r="AP146" s="67"/>
      <c r="AQ146" s="62">
        <f t="shared" si="54"/>
        <v>0</v>
      </c>
      <c r="AR146" s="62">
        <f t="shared" si="54"/>
        <v>0</v>
      </c>
      <c r="AS146" s="62">
        <f t="shared" si="54"/>
        <v>0</v>
      </c>
      <c r="AT146" s="62">
        <f t="shared" si="54"/>
        <v>0</v>
      </c>
      <c r="AU146" s="62">
        <f t="shared" si="54"/>
        <v>0</v>
      </c>
      <c r="AW146" s="69"/>
    </row>
    <row r="147" spans="1:49" ht="20.25" hidden="1">
      <c r="A147" s="58"/>
      <c r="B147" s="76" t="s">
        <v>60</v>
      </c>
      <c r="C147" s="60">
        <f t="shared" si="49"/>
        <v>0</v>
      </c>
      <c r="D147" s="67">
        <f t="shared" si="66"/>
        <v>0</v>
      </c>
      <c r="E147" s="67">
        <f t="shared" si="66"/>
        <v>0</v>
      </c>
      <c r="F147" s="67">
        <f t="shared" si="66"/>
        <v>0</v>
      </c>
      <c r="G147" s="67">
        <f t="shared" si="66"/>
        <v>0</v>
      </c>
      <c r="H147" s="60">
        <f t="shared" si="64"/>
        <v>0</v>
      </c>
      <c r="I147" s="67"/>
      <c r="J147" s="67"/>
      <c r="K147" s="67"/>
      <c r="L147" s="67"/>
      <c r="M147" s="62">
        <f t="shared" si="58"/>
        <v>0</v>
      </c>
      <c r="N147" s="62">
        <f t="shared" si="58"/>
        <v>0</v>
      </c>
      <c r="O147" s="62">
        <f t="shared" si="58"/>
        <v>0</v>
      </c>
      <c r="P147" s="62">
        <f t="shared" si="58"/>
        <v>0</v>
      </c>
      <c r="Q147" s="62">
        <f t="shared" si="58"/>
        <v>0</v>
      </c>
      <c r="R147" s="60">
        <f t="shared" si="44"/>
        <v>0</v>
      </c>
      <c r="S147" s="67"/>
      <c r="T147" s="67"/>
      <c r="U147" s="67"/>
      <c r="V147" s="67"/>
      <c r="W147" s="60">
        <f t="shared" si="61"/>
        <v>0</v>
      </c>
      <c r="X147" s="67"/>
      <c r="Y147" s="67"/>
      <c r="Z147" s="67"/>
      <c r="AA147" s="67"/>
      <c r="AB147" s="62">
        <f t="shared" si="53"/>
        <v>0</v>
      </c>
      <c r="AC147" s="62">
        <f t="shared" si="53"/>
        <v>0</v>
      </c>
      <c r="AD147" s="62">
        <f t="shared" si="53"/>
        <v>0</v>
      </c>
      <c r="AE147" s="62">
        <f t="shared" si="53"/>
        <v>0</v>
      </c>
      <c r="AF147" s="62">
        <f t="shared" si="53"/>
        <v>0</v>
      </c>
      <c r="AG147" s="60">
        <f t="shared" si="45"/>
        <v>0</v>
      </c>
      <c r="AH147" s="67"/>
      <c r="AI147" s="67"/>
      <c r="AJ147" s="67"/>
      <c r="AK147" s="67"/>
      <c r="AL147" s="60">
        <f t="shared" si="62"/>
        <v>0</v>
      </c>
      <c r="AM147" s="67"/>
      <c r="AN147" s="67"/>
      <c r="AO147" s="67"/>
      <c r="AP147" s="67"/>
      <c r="AQ147" s="62">
        <f t="shared" si="54"/>
        <v>0</v>
      </c>
      <c r="AR147" s="62">
        <f t="shared" si="54"/>
        <v>0</v>
      </c>
      <c r="AS147" s="62">
        <f t="shared" si="54"/>
        <v>0</v>
      </c>
      <c r="AT147" s="62">
        <f t="shared" si="54"/>
        <v>0</v>
      </c>
      <c r="AU147" s="62">
        <f t="shared" si="54"/>
        <v>0</v>
      </c>
      <c r="AW147" s="69"/>
    </row>
    <row r="148" spans="1:49" ht="20.25" hidden="1">
      <c r="A148" s="58"/>
      <c r="B148" s="76" t="s">
        <v>9</v>
      </c>
      <c r="C148" s="60">
        <f t="shared" si="49"/>
        <v>0</v>
      </c>
      <c r="D148" s="67">
        <f t="shared" si="66"/>
        <v>0</v>
      </c>
      <c r="E148" s="67">
        <f t="shared" si="66"/>
        <v>0</v>
      </c>
      <c r="F148" s="67">
        <f t="shared" si="66"/>
        <v>0</v>
      </c>
      <c r="G148" s="67">
        <f t="shared" si="66"/>
        <v>0</v>
      </c>
      <c r="H148" s="60">
        <f t="shared" si="64"/>
        <v>0</v>
      </c>
      <c r="I148" s="67"/>
      <c r="J148" s="67"/>
      <c r="K148" s="67"/>
      <c r="L148" s="67"/>
      <c r="M148" s="62">
        <f t="shared" si="58"/>
        <v>0</v>
      </c>
      <c r="N148" s="62">
        <f t="shared" si="58"/>
        <v>0</v>
      </c>
      <c r="O148" s="62">
        <f t="shared" si="58"/>
        <v>0</v>
      </c>
      <c r="P148" s="62">
        <f t="shared" si="58"/>
        <v>0</v>
      </c>
      <c r="Q148" s="62">
        <f t="shared" si="58"/>
        <v>0</v>
      </c>
      <c r="R148" s="60">
        <f aca="true" t="shared" si="67" ref="R148:R194">SUM(S148:V148)</f>
        <v>0</v>
      </c>
      <c r="S148" s="67"/>
      <c r="T148" s="67"/>
      <c r="U148" s="67"/>
      <c r="V148" s="67"/>
      <c r="W148" s="60">
        <f t="shared" si="61"/>
        <v>0</v>
      </c>
      <c r="X148" s="67"/>
      <c r="Y148" s="67"/>
      <c r="Z148" s="67"/>
      <c r="AA148" s="67"/>
      <c r="AB148" s="62">
        <f t="shared" si="53"/>
        <v>0</v>
      </c>
      <c r="AC148" s="62">
        <f t="shared" si="53"/>
        <v>0</v>
      </c>
      <c r="AD148" s="62">
        <f t="shared" si="53"/>
        <v>0</v>
      </c>
      <c r="AE148" s="62">
        <f t="shared" si="53"/>
        <v>0</v>
      </c>
      <c r="AF148" s="62">
        <f t="shared" si="53"/>
        <v>0</v>
      </c>
      <c r="AG148" s="60">
        <f aca="true" t="shared" si="68" ref="AG148:AG194">SUM(AH148:AK148)</f>
        <v>0</v>
      </c>
      <c r="AH148" s="67"/>
      <c r="AI148" s="67"/>
      <c r="AJ148" s="67"/>
      <c r="AK148" s="67"/>
      <c r="AL148" s="60">
        <f t="shared" si="62"/>
        <v>0</v>
      </c>
      <c r="AM148" s="67"/>
      <c r="AN148" s="67"/>
      <c r="AO148" s="67"/>
      <c r="AP148" s="67"/>
      <c r="AQ148" s="62">
        <f t="shared" si="54"/>
        <v>0</v>
      </c>
      <c r="AR148" s="62">
        <f t="shared" si="54"/>
        <v>0</v>
      </c>
      <c r="AS148" s="62">
        <f t="shared" si="54"/>
        <v>0</v>
      </c>
      <c r="AT148" s="62">
        <f t="shared" si="54"/>
        <v>0</v>
      </c>
      <c r="AU148" s="62">
        <f t="shared" si="54"/>
        <v>0</v>
      </c>
      <c r="AW148" s="69"/>
    </row>
    <row r="149" spans="1:49" ht="20.25" hidden="1">
      <c r="A149" s="58" t="s">
        <v>139</v>
      </c>
      <c r="B149" s="66" t="s">
        <v>140</v>
      </c>
      <c r="C149" s="60">
        <f t="shared" si="49"/>
        <v>0</v>
      </c>
      <c r="D149" s="74">
        <f>SUM(D150:D153)</f>
        <v>0</v>
      </c>
      <c r="E149" s="74">
        <f>SUM(E150:E153)</f>
        <v>0</v>
      </c>
      <c r="F149" s="74">
        <f>SUM(F150:F153)</f>
        <v>0</v>
      </c>
      <c r="G149" s="74">
        <f>SUM(G150:G153)</f>
        <v>0</v>
      </c>
      <c r="H149" s="60">
        <f t="shared" si="64"/>
        <v>0</v>
      </c>
      <c r="I149" s="74">
        <f>SUM(I150:I153)</f>
        <v>0</v>
      </c>
      <c r="J149" s="74">
        <f>SUM(J150:J153)</f>
        <v>0</v>
      </c>
      <c r="K149" s="74">
        <f>SUM(K150:K153)</f>
        <v>0</v>
      </c>
      <c r="L149" s="74">
        <f>SUM(L150:L153)</f>
        <v>0</v>
      </c>
      <c r="M149" s="62">
        <f t="shared" si="58"/>
        <v>0</v>
      </c>
      <c r="N149" s="62">
        <f t="shared" si="58"/>
        <v>0</v>
      </c>
      <c r="O149" s="62">
        <f t="shared" si="58"/>
        <v>0</v>
      </c>
      <c r="P149" s="62">
        <f t="shared" si="58"/>
        <v>0</v>
      </c>
      <c r="Q149" s="62">
        <f t="shared" si="58"/>
        <v>0</v>
      </c>
      <c r="R149" s="60">
        <f t="shared" si="67"/>
        <v>0</v>
      </c>
      <c r="S149" s="74">
        <f>SUM(S150:S153)</f>
        <v>0</v>
      </c>
      <c r="T149" s="74">
        <f>SUM(T150:T153)</f>
        <v>0</v>
      </c>
      <c r="U149" s="74">
        <f>SUM(U150:U153)</f>
        <v>0</v>
      </c>
      <c r="V149" s="74">
        <f>SUM(V150:V153)</f>
        <v>0</v>
      </c>
      <c r="W149" s="60">
        <f t="shared" si="61"/>
        <v>0</v>
      </c>
      <c r="X149" s="74">
        <f>SUM(X150:X153)</f>
        <v>0</v>
      </c>
      <c r="Y149" s="74">
        <f>SUM(Y150:Y153)</f>
        <v>0</v>
      </c>
      <c r="Z149" s="74">
        <f>SUM(Z150:Z153)</f>
        <v>0</v>
      </c>
      <c r="AA149" s="74">
        <f>SUM(AA150:AA153)</f>
        <v>0</v>
      </c>
      <c r="AB149" s="62">
        <f t="shared" si="53"/>
        <v>0</v>
      </c>
      <c r="AC149" s="62">
        <f t="shared" si="53"/>
        <v>0</v>
      </c>
      <c r="AD149" s="62">
        <f t="shared" si="53"/>
        <v>0</v>
      </c>
      <c r="AE149" s="62">
        <f t="shared" si="53"/>
        <v>0</v>
      </c>
      <c r="AF149" s="62">
        <f t="shared" si="53"/>
        <v>0</v>
      </c>
      <c r="AG149" s="60">
        <f t="shared" si="68"/>
        <v>0</v>
      </c>
      <c r="AH149" s="74">
        <f>SUM(AH150:AH153)</f>
        <v>0</v>
      </c>
      <c r="AI149" s="74">
        <f>SUM(AI150:AI153)</f>
        <v>0</v>
      </c>
      <c r="AJ149" s="74">
        <f>SUM(AJ150:AJ153)</f>
        <v>0</v>
      </c>
      <c r="AK149" s="74">
        <f>SUM(AK150:AK153)</f>
        <v>0</v>
      </c>
      <c r="AL149" s="60">
        <f t="shared" si="62"/>
        <v>0</v>
      </c>
      <c r="AM149" s="74">
        <f>SUM(AM150:AM153)</f>
        <v>0</v>
      </c>
      <c r="AN149" s="74">
        <f>SUM(AN150:AN153)</f>
        <v>0</v>
      </c>
      <c r="AO149" s="74">
        <f>SUM(AO150:AO153)</f>
        <v>0</v>
      </c>
      <c r="AP149" s="74">
        <f>SUM(AP150:AP153)</f>
        <v>0</v>
      </c>
      <c r="AQ149" s="62">
        <f t="shared" si="54"/>
        <v>0</v>
      </c>
      <c r="AR149" s="62">
        <f t="shared" si="54"/>
        <v>0</v>
      </c>
      <c r="AS149" s="62">
        <f t="shared" si="54"/>
        <v>0</v>
      </c>
      <c r="AT149" s="62">
        <f t="shared" si="54"/>
        <v>0</v>
      </c>
      <c r="AU149" s="62">
        <f t="shared" si="54"/>
        <v>0</v>
      </c>
      <c r="AW149" s="69"/>
    </row>
    <row r="150" spans="1:49" ht="20.25" hidden="1">
      <c r="A150" s="58"/>
      <c r="B150" s="76" t="s">
        <v>6</v>
      </c>
      <c r="C150" s="60">
        <f t="shared" si="49"/>
        <v>0</v>
      </c>
      <c r="D150" s="67">
        <f aca="true" t="shared" si="69" ref="D150:G153">S150+AH150</f>
        <v>0</v>
      </c>
      <c r="E150" s="67">
        <f t="shared" si="69"/>
        <v>0</v>
      </c>
      <c r="F150" s="67">
        <f t="shared" si="69"/>
        <v>0</v>
      </c>
      <c r="G150" s="67">
        <f t="shared" si="69"/>
        <v>0</v>
      </c>
      <c r="H150" s="60">
        <f t="shared" si="64"/>
        <v>0</v>
      </c>
      <c r="I150" s="67"/>
      <c r="J150" s="67"/>
      <c r="K150" s="67"/>
      <c r="L150" s="67"/>
      <c r="M150" s="62">
        <f t="shared" si="58"/>
        <v>0</v>
      </c>
      <c r="N150" s="62">
        <f t="shared" si="58"/>
        <v>0</v>
      </c>
      <c r="O150" s="62">
        <f t="shared" si="58"/>
        <v>0</v>
      </c>
      <c r="P150" s="62">
        <f t="shared" si="58"/>
        <v>0</v>
      </c>
      <c r="Q150" s="62">
        <f t="shared" si="58"/>
        <v>0</v>
      </c>
      <c r="R150" s="60">
        <f t="shared" si="67"/>
        <v>0</v>
      </c>
      <c r="S150" s="67"/>
      <c r="T150" s="67"/>
      <c r="U150" s="67"/>
      <c r="V150" s="67"/>
      <c r="W150" s="60">
        <f t="shared" si="61"/>
        <v>0</v>
      </c>
      <c r="X150" s="67"/>
      <c r="Y150" s="67"/>
      <c r="Z150" s="67"/>
      <c r="AA150" s="67"/>
      <c r="AB150" s="62">
        <f t="shared" si="53"/>
        <v>0</v>
      </c>
      <c r="AC150" s="62">
        <f t="shared" si="53"/>
        <v>0</v>
      </c>
      <c r="AD150" s="62">
        <f t="shared" si="53"/>
        <v>0</v>
      </c>
      <c r="AE150" s="62">
        <f t="shared" si="53"/>
        <v>0</v>
      </c>
      <c r="AF150" s="62">
        <f t="shared" si="53"/>
        <v>0</v>
      </c>
      <c r="AG150" s="60">
        <f t="shared" si="68"/>
        <v>0</v>
      </c>
      <c r="AH150" s="67"/>
      <c r="AI150" s="67"/>
      <c r="AJ150" s="67"/>
      <c r="AK150" s="67"/>
      <c r="AL150" s="60">
        <f t="shared" si="62"/>
        <v>0</v>
      </c>
      <c r="AM150" s="67"/>
      <c r="AN150" s="67"/>
      <c r="AO150" s="67"/>
      <c r="AP150" s="67"/>
      <c r="AQ150" s="62">
        <f t="shared" si="54"/>
        <v>0</v>
      </c>
      <c r="AR150" s="62">
        <f t="shared" si="54"/>
        <v>0</v>
      </c>
      <c r="AS150" s="62">
        <f t="shared" si="54"/>
        <v>0</v>
      </c>
      <c r="AT150" s="62">
        <f t="shared" si="54"/>
        <v>0</v>
      </c>
      <c r="AU150" s="62">
        <f t="shared" si="54"/>
        <v>0</v>
      </c>
      <c r="AW150" s="69"/>
    </row>
    <row r="151" spans="1:49" ht="20.25" hidden="1">
      <c r="A151" s="58"/>
      <c r="B151" s="76" t="s">
        <v>7</v>
      </c>
      <c r="C151" s="60">
        <f t="shared" si="49"/>
        <v>0</v>
      </c>
      <c r="D151" s="67">
        <f t="shared" si="69"/>
        <v>0</v>
      </c>
      <c r="E151" s="67">
        <f t="shared" si="69"/>
        <v>0</v>
      </c>
      <c r="F151" s="67">
        <f t="shared" si="69"/>
        <v>0</v>
      </c>
      <c r="G151" s="67">
        <f t="shared" si="69"/>
        <v>0</v>
      </c>
      <c r="H151" s="60">
        <f t="shared" si="64"/>
        <v>0</v>
      </c>
      <c r="I151" s="67"/>
      <c r="J151" s="67"/>
      <c r="K151" s="67"/>
      <c r="L151" s="67"/>
      <c r="M151" s="62">
        <f t="shared" si="58"/>
        <v>0</v>
      </c>
      <c r="N151" s="62">
        <f t="shared" si="58"/>
        <v>0</v>
      </c>
      <c r="O151" s="62">
        <f t="shared" si="58"/>
        <v>0</v>
      </c>
      <c r="P151" s="62">
        <f t="shared" si="58"/>
        <v>0</v>
      </c>
      <c r="Q151" s="62">
        <f t="shared" si="58"/>
        <v>0</v>
      </c>
      <c r="R151" s="60">
        <f t="shared" si="67"/>
        <v>0</v>
      </c>
      <c r="S151" s="67"/>
      <c r="T151" s="67"/>
      <c r="U151" s="67"/>
      <c r="V151" s="67"/>
      <c r="W151" s="60">
        <f t="shared" si="61"/>
        <v>0</v>
      </c>
      <c r="X151" s="67"/>
      <c r="Y151" s="67"/>
      <c r="Z151" s="67"/>
      <c r="AA151" s="67"/>
      <c r="AB151" s="62">
        <f t="shared" si="53"/>
        <v>0</v>
      </c>
      <c r="AC151" s="62">
        <f t="shared" si="53"/>
        <v>0</v>
      </c>
      <c r="AD151" s="62">
        <f t="shared" si="53"/>
        <v>0</v>
      </c>
      <c r="AE151" s="62">
        <f t="shared" si="53"/>
        <v>0</v>
      </c>
      <c r="AF151" s="62">
        <f t="shared" si="53"/>
        <v>0</v>
      </c>
      <c r="AG151" s="60">
        <f t="shared" si="68"/>
        <v>0</v>
      </c>
      <c r="AH151" s="67"/>
      <c r="AI151" s="67"/>
      <c r="AJ151" s="67"/>
      <c r="AK151" s="67"/>
      <c r="AL151" s="60">
        <f t="shared" si="62"/>
        <v>0</v>
      </c>
      <c r="AM151" s="67"/>
      <c r="AN151" s="67"/>
      <c r="AO151" s="67"/>
      <c r="AP151" s="67"/>
      <c r="AQ151" s="62">
        <f t="shared" si="54"/>
        <v>0</v>
      </c>
      <c r="AR151" s="62">
        <f t="shared" si="54"/>
        <v>0</v>
      </c>
      <c r="AS151" s="62">
        <f t="shared" si="54"/>
        <v>0</v>
      </c>
      <c r="AT151" s="62">
        <f t="shared" si="54"/>
        <v>0</v>
      </c>
      <c r="AU151" s="62">
        <f t="shared" si="54"/>
        <v>0</v>
      </c>
      <c r="AW151" s="69"/>
    </row>
    <row r="152" spans="1:49" ht="20.25" hidden="1">
      <c r="A152" s="58"/>
      <c r="B152" s="76" t="s">
        <v>60</v>
      </c>
      <c r="C152" s="60">
        <f t="shared" si="49"/>
        <v>0</v>
      </c>
      <c r="D152" s="67">
        <f t="shared" si="69"/>
        <v>0</v>
      </c>
      <c r="E152" s="67">
        <f t="shared" si="69"/>
        <v>0</v>
      </c>
      <c r="F152" s="67">
        <f t="shared" si="69"/>
        <v>0</v>
      </c>
      <c r="G152" s="67">
        <f t="shared" si="69"/>
        <v>0</v>
      </c>
      <c r="H152" s="60">
        <f t="shared" si="64"/>
        <v>0</v>
      </c>
      <c r="I152" s="67"/>
      <c r="J152" s="67"/>
      <c r="K152" s="67"/>
      <c r="L152" s="67"/>
      <c r="M152" s="62">
        <f t="shared" si="58"/>
        <v>0</v>
      </c>
      <c r="N152" s="62">
        <f t="shared" si="58"/>
        <v>0</v>
      </c>
      <c r="O152" s="62">
        <f t="shared" si="58"/>
        <v>0</v>
      </c>
      <c r="P152" s="62">
        <f t="shared" si="58"/>
        <v>0</v>
      </c>
      <c r="Q152" s="62">
        <f t="shared" si="58"/>
        <v>0</v>
      </c>
      <c r="R152" s="60">
        <f t="shared" si="67"/>
        <v>0</v>
      </c>
      <c r="S152" s="67"/>
      <c r="T152" s="67"/>
      <c r="U152" s="67"/>
      <c r="V152" s="67"/>
      <c r="W152" s="60">
        <f t="shared" si="61"/>
        <v>0</v>
      </c>
      <c r="X152" s="67"/>
      <c r="Y152" s="67"/>
      <c r="Z152" s="67"/>
      <c r="AA152" s="67"/>
      <c r="AB152" s="62">
        <f t="shared" si="53"/>
        <v>0</v>
      </c>
      <c r="AC152" s="62">
        <f t="shared" si="53"/>
        <v>0</v>
      </c>
      <c r="AD152" s="62">
        <f t="shared" si="53"/>
        <v>0</v>
      </c>
      <c r="AE152" s="62">
        <f t="shared" si="53"/>
        <v>0</v>
      </c>
      <c r="AF152" s="62">
        <f t="shared" si="53"/>
        <v>0</v>
      </c>
      <c r="AG152" s="60">
        <f t="shared" si="68"/>
        <v>0</v>
      </c>
      <c r="AH152" s="67"/>
      <c r="AI152" s="67"/>
      <c r="AJ152" s="67"/>
      <c r="AK152" s="67"/>
      <c r="AL152" s="60">
        <f t="shared" si="62"/>
        <v>0</v>
      </c>
      <c r="AM152" s="67"/>
      <c r="AN152" s="67"/>
      <c r="AO152" s="67"/>
      <c r="AP152" s="67"/>
      <c r="AQ152" s="62">
        <f t="shared" si="54"/>
        <v>0</v>
      </c>
      <c r="AR152" s="62">
        <f t="shared" si="54"/>
        <v>0</v>
      </c>
      <c r="AS152" s="62">
        <f t="shared" si="54"/>
        <v>0</v>
      </c>
      <c r="AT152" s="62">
        <f t="shared" si="54"/>
        <v>0</v>
      </c>
      <c r="AU152" s="62">
        <f t="shared" si="54"/>
        <v>0</v>
      </c>
      <c r="AW152" s="69"/>
    </row>
    <row r="153" spans="1:49" ht="20.25" hidden="1">
      <c r="A153" s="58"/>
      <c r="B153" s="76" t="s">
        <v>9</v>
      </c>
      <c r="C153" s="60">
        <f aca="true" t="shared" si="70" ref="C153:C194">SUM(D153:G153)</f>
        <v>0</v>
      </c>
      <c r="D153" s="67">
        <f t="shared" si="69"/>
        <v>0</v>
      </c>
      <c r="E153" s="67">
        <f t="shared" si="69"/>
        <v>0</v>
      </c>
      <c r="F153" s="67">
        <f t="shared" si="69"/>
        <v>0</v>
      </c>
      <c r="G153" s="67">
        <f t="shared" si="69"/>
        <v>0</v>
      </c>
      <c r="H153" s="60">
        <f t="shared" si="64"/>
        <v>0</v>
      </c>
      <c r="I153" s="67"/>
      <c r="J153" s="67"/>
      <c r="K153" s="67"/>
      <c r="L153" s="67"/>
      <c r="M153" s="62">
        <f t="shared" si="58"/>
        <v>0</v>
      </c>
      <c r="N153" s="62">
        <f t="shared" si="58"/>
        <v>0</v>
      </c>
      <c r="O153" s="62">
        <f t="shared" si="58"/>
        <v>0</v>
      </c>
      <c r="P153" s="62">
        <f t="shared" si="58"/>
        <v>0</v>
      </c>
      <c r="Q153" s="62">
        <f t="shared" si="58"/>
        <v>0</v>
      </c>
      <c r="R153" s="60">
        <f t="shared" si="67"/>
        <v>0</v>
      </c>
      <c r="S153" s="67"/>
      <c r="T153" s="67"/>
      <c r="U153" s="67"/>
      <c r="V153" s="67"/>
      <c r="W153" s="60">
        <f t="shared" si="61"/>
        <v>0</v>
      </c>
      <c r="X153" s="67"/>
      <c r="Y153" s="67"/>
      <c r="Z153" s="67"/>
      <c r="AA153" s="67"/>
      <c r="AB153" s="62">
        <f aca="true" t="shared" si="71" ref="AB153:AF195">IF(R153&gt;0,IF(W153&gt;0,R153/W153*1000,0),0)</f>
        <v>0</v>
      </c>
      <c r="AC153" s="62">
        <f t="shared" si="71"/>
        <v>0</v>
      </c>
      <c r="AD153" s="62">
        <f t="shared" si="71"/>
        <v>0</v>
      </c>
      <c r="AE153" s="62">
        <f t="shared" si="71"/>
        <v>0</v>
      </c>
      <c r="AF153" s="62">
        <f t="shared" si="71"/>
        <v>0</v>
      </c>
      <c r="AG153" s="60">
        <f t="shared" si="68"/>
        <v>0</v>
      </c>
      <c r="AH153" s="67"/>
      <c r="AI153" s="67"/>
      <c r="AJ153" s="67"/>
      <c r="AK153" s="67"/>
      <c r="AL153" s="60">
        <f t="shared" si="62"/>
        <v>0</v>
      </c>
      <c r="AM153" s="67"/>
      <c r="AN153" s="67"/>
      <c r="AO153" s="67"/>
      <c r="AP153" s="67"/>
      <c r="AQ153" s="62">
        <f aca="true" t="shared" si="72" ref="AQ153:AU195">IF(AG153&gt;0,IF(AL153&gt;0,AG153/AL153*1000,0),0)</f>
        <v>0</v>
      </c>
      <c r="AR153" s="62">
        <f t="shared" si="72"/>
        <v>0</v>
      </c>
      <c r="AS153" s="62">
        <f t="shared" si="72"/>
        <v>0</v>
      </c>
      <c r="AT153" s="62">
        <f t="shared" si="72"/>
        <v>0</v>
      </c>
      <c r="AU153" s="62">
        <f t="shared" si="72"/>
        <v>0</v>
      </c>
      <c r="AW153" s="69"/>
    </row>
    <row r="154" spans="1:49" ht="20.25" hidden="1">
      <c r="A154" s="58" t="s">
        <v>141</v>
      </c>
      <c r="B154" s="66" t="s">
        <v>142</v>
      </c>
      <c r="C154" s="60">
        <f t="shared" si="70"/>
        <v>0</v>
      </c>
      <c r="D154" s="74">
        <f>SUM(D155:D158)</f>
        <v>0</v>
      </c>
      <c r="E154" s="74">
        <f>SUM(E155:E158)</f>
        <v>0</v>
      </c>
      <c r="F154" s="74">
        <f>SUM(F155:F158)</f>
        <v>0</v>
      </c>
      <c r="G154" s="74">
        <f>SUM(G155:G158)</f>
        <v>0</v>
      </c>
      <c r="H154" s="60">
        <f t="shared" si="64"/>
        <v>0</v>
      </c>
      <c r="I154" s="74">
        <f>SUM(I155:I158)</f>
        <v>0</v>
      </c>
      <c r="J154" s="74">
        <f>SUM(J155:J158)</f>
        <v>0</v>
      </c>
      <c r="K154" s="74">
        <f>SUM(K155:K158)</f>
        <v>0</v>
      </c>
      <c r="L154" s="74">
        <f>SUM(L155:L158)</f>
        <v>0</v>
      </c>
      <c r="M154" s="62">
        <f t="shared" si="58"/>
        <v>0</v>
      </c>
      <c r="N154" s="62">
        <f t="shared" si="58"/>
        <v>0</v>
      </c>
      <c r="O154" s="62">
        <f t="shared" si="58"/>
        <v>0</v>
      </c>
      <c r="P154" s="62">
        <f t="shared" si="58"/>
        <v>0</v>
      </c>
      <c r="Q154" s="62">
        <f t="shared" si="58"/>
        <v>0</v>
      </c>
      <c r="R154" s="60">
        <f t="shared" si="67"/>
        <v>0</v>
      </c>
      <c r="S154" s="74">
        <f>SUM(S155:S158)</f>
        <v>0</v>
      </c>
      <c r="T154" s="74">
        <f>SUM(T155:T158)</f>
        <v>0</v>
      </c>
      <c r="U154" s="74">
        <f>SUM(U155:U158)</f>
        <v>0</v>
      </c>
      <c r="V154" s="74">
        <f>SUM(V155:V158)</f>
        <v>0</v>
      </c>
      <c r="W154" s="60">
        <f t="shared" si="61"/>
        <v>0</v>
      </c>
      <c r="X154" s="74">
        <f>SUM(X155:X158)</f>
        <v>0</v>
      </c>
      <c r="Y154" s="74">
        <f>SUM(Y155:Y158)</f>
        <v>0</v>
      </c>
      <c r="Z154" s="74">
        <f>SUM(Z155:Z158)</f>
        <v>0</v>
      </c>
      <c r="AA154" s="74">
        <f>SUM(AA155:AA158)</f>
        <v>0</v>
      </c>
      <c r="AB154" s="62">
        <f t="shared" si="71"/>
        <v>0</v>
      </c>
      <c r="AC154" s="62">
        <f t="shared" si="71"/>
        <v>0</v>
      </c>
      <c r="AD154" s="62">
        <f t="shared" si="71"/>
        <v>0</v>
      </c>
      <c r="AE154" s="62">
        <f t="shared" si="71"/>
        <v>0</v>
      </c>
      <c r="AF154" s="62">
        <f t="shared" si="71"/>
        <v>0</v>
      </c>
      <c r="AG154" s="60">
        <f t="shared" si="68"/>
        <v>0</v>
      </c>
      <c r="AH154" s="74">
        <f>SUM(AH155:AH158)</f>
        <v>0</v>
      </c>
      <c r="AI154" s="74">
        <f>SUM(AI155:AI158)</f>
        <v>0</v>
      </c>
      <c r="AJ154" s="74">
        <f>SUM(AJ155:AJ158)</f>
        <v>0</v>
      </c>
      <c r="AK154" s="74">
        <f>SUM(AK155:AK158)</f>
        <v>0</v>
      </c>
      <c r="AL154" s="60">
        <f t="shared" si="62"/>
        <v>0</v>
      </c>
      <c r="AM154" s="74">
        <f>SUM(AM155:AM158)</f>
        <v>0</v>
      </c>
      <c r="AN154" s="74">
        <f>SUM(AN155:AN158)</f>
        <v>0</v>
      </c>
      <c r="AO154" s="74">
        <f>SUM(AO155:AO158)</f>
        <v>0</v>
      </c>
      <c r="AP154" s="74">
        <f>SUM(AP155:AP158)</f>
        <v>0</v>
      </c>
      <c r="AQ154" s="62">
        <f t="shared" si="72"/>
        <v>0</v>
      </c>
      <c r="AR154" s="62">
        <f t="shared" si="72"/>
        <v>0</v>
      </c>
      <c r="AS154" s="62">
        <f t="shared" si="72"/>
        <v>0</v>
      </c>
      <c r="AT154" s="62">
        <f t="shared" si="72"/>
        <v>0</v>
      </c>
      <c r="AU154" s="62">
        <f t="shared" si="72"/>
        <v>0</v>
      </c>
      <c r="AW154" s="69"/>
    </row>
    <row r="155" spans="1:49" ht="20.25" hidden="1">
      <c r="A155" s="58"/>
      <c r="B155" s="76" t="s">
        <v>6</v>
      </c>
      <c r="C155" s="60">
        <f t="shared" si="70"/>
        <v>0</v>
      </c>
      <c r="D155" s="67">
        <f aca="true" t="shared" si="73" ref="D155:G158">S155+AH155</f>
        <v>0</v>
      </c>
      <c r="E155" s="67">
        <f t="shared" si="73"/>
        <v>0</v>
      </c>
      <c r="F155" s="67">
        <f t="shared" si="73"/>
        <v>0</v>
      </c>
      <c r="G155" s="67">
        <f t="shared" si="73"/>
        <v>0</v>
      </c>
      <c r="H155" s="60">
        <f t="shared" si="64"/>
        <v>0</v>
      </c>
      <c r="I155" s="67"/>
      <c r="J155" s="67"/>
      <c r="K155" s="67"/>
      <c r="L155" s="67"/>
      <c r="M155" s="62">
        <f t="shared" si="58"/>
        <v>0</v>
      </c>
      <c r="N155" s="62">
        <f t="shared" si="58"/>
        <v>0</v>
      </c>
      <c r="O155" s="62">
        <f t="shared" si="58"/>
        <v>0</v>
      </c>
      <c r="P155" s="62">
        <f t="shared" si="58"/>
        <v>0</v>
      </c>
      <c r="Q155" s="62">
        <f t="shared" si="58"/>
        <v>0</v>
      </c>
      <c r="R155" s="60">
        <f t="shared" si="67"/>
        <v>0</v>
      </c>
      <c r="S155" s="67"/>
      <c r="T155" s="67"/>
      <c r="U155" s="67"/>
      <c r="V155" s="67"/>
      <c r="W155" s="60">
        <f t="shared" si="61"/>
        <v>0</v>
      </c>
      <c r="X155" s="67"/>
      <c r="Y155" s="67"/>
      <c r="Z155" s="67"/>
      <c r="AA155" s="67"/>
      <c r="AB155" s="62">
        <f t="shared" si="71"/>
        <v>0</v>
      </c>
      <c r="AC155" s="62">
        <f t="shared" si="71"/>
        <v>0</v>
      </c>
      <c r="AD155" s="62">
        <f t="shared" si="71"/>
        <v>0</v>
      </c>
      <c r="AE155" s="62">
        <f t="shared" si="71"/>
        <v>0</v>
      </c>
      <c r="AF155" s="62">
        <f t="shared" si="71"/>
        <v>0</v>
      </c>
      <c r="AG155" s="60">
        <f t="shared" si="68"/>
        <v>0</v>
      </c>
      <c r="AH155" s="67"/>
      <c r="AI155" s="67"/>
      <c r="AJ155" s="67"/>
      <c r="AK155" s="67"/>
      <c r="AL155" s="60">
        <f t="shared" si="62"/>
        <v>0</v>
      </c>
      <c r="AM155" s="67"/>
      <c r="AN155" s="67"/>
      <c r="AO155" s="67"/>
      <c r="AP155" s="67"/>
      <c r="AQ155" s="62">
        <f t="shared" si="72"/>
        <v>0</v>
      </c>
      <c r="AR155" s="62">
        <f t="shared" si="72"/>
        <v>0</v>
      </c>
      <c r="AS155" s="62">
        <f t="shared" si="72"/>
        <v>0</v>
      </c>
      <c r="AT155" s="62">
        <f t="shared" si="72"/>
        <v>0</v>
      </c>
      <c r="AU155" s="62">
        <f t="shared" si="72"/>
        <v>0</v>
      </c>
      <c r="AW155" s="69"/>
    </row>
    <row r="156" spans="1:49" ht="20.25" hidden="1">
      <c r="A156" s="58"/>
      <c r="B156" s="76" t="s">
        <v>7</v>
      </c>
      <c r="C156" s="60">
        <f t="shared" si="70"/>
        <v>0</v>
      </c>
      <c r="D156" s="67">
        <f t="shared" si="73"/>
        <v>0</v>
      </c>
      <c r="E156" s="67">
        <f t="shared" si="73"/>
        <v>0</v>
      </c>
      <c r="F156" s="67">
        <f t="shared" si="73"/>
        <v>0</v>
      </c>
      <c r="G156" s="67">
        <f t="shared" si="73"/>
        <v>0</v>
      </c>
      <c r="H156" s="60">
        <f t="shared" si="64"/>
        <v>0</v>
      </c>
      <c r="I156" s="67"/>
      <c r="J156" s="67"/>
      <c r="K156" s="67"/>
      <c r="L156" s="67"/>
      <c r="M156" s="62">
        <f t="shared" si="58"/>
        <v>0</v>
      </c>
      <c r="N156" s="62">
        <f t="shared" si="58"/>
        <v>0</v>
      </c>
      <c r="O156" s="62">
        <f t="shared" si="58"/>
        <v>0</v>
      </c>
      <c r="P156" s="62">
        <f t="shared" si="58"/>
        <v>0</v>
      </c>
      <c r="Q156" s="62">
        <f t="shared" si="58"/>
        <v>0</v>
      </c>
      <c r="R156" s="60">
        <f t="shared" si="67"/>
        <v>0</v>
      </c>
      <c r="S156" s="67"/>
      <c r="T156" s="67"/>
      <c r="U156" s="67"/>
      <c r="V156" s="67"/>
      <c r="W156" s="60">
        <f t="shared" si="61"/>
        <v>0</v>
      </c>
      <c r="X156" s="67"/>
      <c r="Y156" s="67"/>
      <c r="Z156" s="67"/>
      <c r="AA156" s="67"/>
      <c r="AB156" s="62">
        <f t="shared" si="71"/>
        <v>0</v>
      </c>
      <c r="AC156" s="62">
        <f t="shared" si="71"/>
        <v>0</v>
      </c>
      <c r="AD156" s="62">
        <f t="shared" si="71"/>
        <v>0</v>
      </c>
      <c r="AE156" s="62">
        <f t="shared" si="71"/>
        <v>0</v>
      </c>
      <c r="AF156" s="62">
        <f t="shared" si="71"/>
        <v>0</v>
      </c>
      <c r="AG156" s="60">
        <f t="shared" si="68"/>
        <v>0</v>
      </c>
      <c r="AH156" s="67"/>
      <c r="AI156" s="67"/>
      <c r="AJ156" s="67"/>
      <c r="AK156" s="67"/>
      <c r="AL156" s="60">
        <f t="shared" si="62"/>
        <v>0</v>
      </c>
      <c r="AM156" s="67"/>
      <c r="AN156" s="67"/>
      <c r="AO156" s="67"/>
      <c r="AP156" s="67"/>
      <c r="AQ156" s="62">
        <f t="shared" si="72"/>
        <v>0</v>
      </c>
      <c r="AR156" s="62">
        <f t="shared" si="72"/>
        <v>0</v>
      </c>
      <c r="AS156" s="62">
        <f t="shared" si="72"/>
        <v>0</v>
      </c>
      <c r="AT156" s="62">
        <f t="shared" si="72"/>
        <v>0</v>
      </c>
      <c r="AU156" s="62">
        <f t="shared" si="72"/>
        <v>0</v>
      </c>
      <c r="AW156" s="69"/>
    </row>
    <row r="157" spans="1:49" ht="20.25" hidden="1">
      <c r="A157" s="58"/>
      <c r="B157" s="76" t="s">
        <v>60</v>
      </c>
      <c r="C157" s="60">
        <f t="shared" si="70"/>
        <v>0</v>
      </c>
      <c r="D157" s="67">
        <f t="shared" si="73"/>
        <v>0</v>
      </c>
      <c r="E157" s="67">
        <f t="shared" si="73"/>
        <v>0</v>
      </c>
      <c r="F157" s="67">
        <f t="shared" si="73"/>
        <v>0</v>
      </c>
      <c r="G157" s="67">
        <f t="shared" si="73"/>
        <v>0</v>
      </c>
      <c r="H157" s="60">
        <f t="shared" si="64"/>
        <v>0</v>
      </c>
      <c r="I157" s="67"/>
      <c r="J157" s="67"/>
      <c r="K157" s="67"/>
      <c r="L157" s="67"/>
      <c r="M157" s="62">
        <f t="shared" si="58"/>
        <v>0</v>
      </c>
      <c r="N157" s="62">
        <f t="shared" si="58"/>
        <v>0</v>
      </c>
      <c r="O157" s="62">
        <f t="shared" si="58"/>
        <v>0</v>
      </c>
      <c r="P157" s="62">
        <f t="shared" si="58"/>
        <v>0</v>
      </c>
      <c r="Q157" s="62">
        <f t="shared" si="58"/>
        <v>0</v>
      </c>
      <c r="R157" s="60">
        <f t="shared" si="67"/>
        <v>0</v>
      </c>
      <c r="S157" s="67"/>
      <c r="T157" s="67"/>
      <c r="U157" s="67"/>
      <c r="V157" s="67"/>
      <c r="W157" s="60">
        <f t="shared" si="61"/>
        <v>0</v>
      </c>
      <c r="X157" s="67"/>
      <c r="Y157" s="67"/>
      <c r="Z157" s="67"/>
      <c r="AA157" s="67"/>
      <c r="AB157" s="62">
        <f t="shared" si="71"/>
        <v>0</v>
      </c>
      <c r="AC157" s="62">
        <f t="shared" si="71"/>
        <v>0</v>
      </c>
      <c r="AD157" s="62">
        <f t="shared" si="71"/>
        <v>0</v>
      </c>
      <c r="AE157" s="62">
        <f t="shared" si="71"/>
        <v>0</v>
      </c>
      <c r="AF157" s="62">
        <f t="shared" si="71"/>
        <v>0</v>
      </c>
      <c r="AG157" s="60">
        <f t="shared" si="68"/>
        <v>0</v>
      </c>
      <c r="AH157" s="67"/>
      <c r="AI157" s="67"/>
      <c r="AJ157" s="67"/>
      <c r="AK157" s="67"/>
      <c r="AL157" s="60">
        <f t="shared" si="62"/>
        <v>0</v>
      </c>
      <c r="AM157" s="67"/>
      <c r="AN157" s="67"/>
      <c r="AO157" s="67"/>
      <c r="AP157" s="67"/>
      <c r="AQ157" s="62">
        <f t="shared" si="72"/>
        <v>0</v>
      </c>
      <c r="AR157" s="62">
        <f t="shared" si="72"/>
        <v>0</v>
      </c>
      <c r="AS157" s="62">
        <f t="shared" si="72"/>
        <v>0</v>
      </c>
      <c r="AT157" s="62">
        <f t="shared" si="72"/>
        <v>0</v>
      </c>
      <c r="AU157" s="62">
        <f t="shared" si="72"/>
        <v>0</v>
      </c>
      <c r="AW157" s="69"/>
    </row>
    <row r="158" spans="1:49" ht="20.25" hidden="1">
      <c r="A158" s="58"/>
      <c r="B158" s="76" t="s">
        <v>9</v>
      </c>
      <c r="C158" s="60">
        <f t="shared" si="70"/>
        <v>0</v>
      </c>
      <c r="D158" s="67">
        <f t="shared" si="73"/>
        <v>0</v>
      </c>
      <c r="E158" s="67">
        <f t="shared" si="73"/>
        <v>0</v>
      </c>
      <c r="F158" s="67">
        <f t="shared" si="73"/>
        <v>0</v>
      </c>
      <c r="G158" s="67">
        <f t="shared" si="73"/>
        <v>0</v>
      </c>
      <c r="H158" s="60">
        <f t="shared" si="64"/>
        <v>0</v>
      </c>
      <c r="I158" s="67"/>
      <c r="J158" s="67"/>
      <c r="K158" s="67"/>
      <c r="L158" s="67"/>
      <c r="M158" s="62">
        <f t="shared" si="58"/>
        <v>0</v>
      </c>
      <c r="N158" s="62">
        <f t="shared" si="58"/>
        <v>0</v>
      </c>
      <c r="O158" s="62">
        <f t="shared" si="58"/>
        <v>0</v>
      </c>
      <c r="P158" s="62">
        <f t="shared" si="58"/>
        <v>0</v>
      </c>
      <c r="Q158" s="62">
        <f t="shared" si="58"/>
        <v>0</v>
      </c>
      <c r="R158" s="60">
        <f t="shared" si="67"/>
        <v>0</v>
      </c>
      <c r="S158" s="67"/>
      <c r="T158" s="67"/>
      <c r="U158" s="67"/>
      <c r="V158" s="67"/>
      <c r="W158" s="60">
        <f t="shared" si="61"/>
        <v>0</v>
      </c>
      <c r="X158" s="67"/>
      <c r="Y158" s="67"/>
      <c r="Z158" s="67"/>
      <c r="AA158" s="67"/>
      <c r="AB158" s="62">
        <f t="shared" si="71"/>
        <v>0</v>
      </c>
      <c r="AC158" s="62">
        <f t="shared" si="71"/>
        <v>0</v>
      </c>
      <c r="AD158" s="62">
        <f t="shared" si="71"/>
        <v>0</v>
      </c>
      <c r="AE158" s="62">
        <f t="shared" si="71"/>
        <v>0</v>
      </c>
      <c r="AF158" s="62">
        <f t="shared" si="71"/>
        <v>0</v>
      </c>
      <c r="AG158" s="60">
        <f t="shared" si="68"/>
        <v>0</v>
      </c>
      <c r="AH158" s="67"/>
      <c r="AI158" s="67"/>
      <c r="AJ158" s="67"/>
      <c r="AK158" s="67"/>
      <c r="AL158" s="60">
        <f t="shared" si="62"/>
        <v>0</v>
      </c>
      <c r="AM158" s="67"/>
      <c r="AN158" s="67"/>
      <c r="AO158" s="67"/>
      <c r="AP158" s="67"/>
      <c r="AQ158" s="62">
        <f t="shared" si="72"/>
        <v>0</v>
      </c>
      <c r="AR158" s="62">
        <f t="shared" si="72"/>
        <v>0</v>
      </c>
      <c r="AS158" s="62">
        <f t="shared" si="72"/>
        <v>0</v>
      </c>
      <c r="AT158" s="62">
        <f t="shared" si="72"/>
        <v>0</v>
      </c>
      <c r="AU158" s="62">
        <f t="shared" si="72"/>
        <v>0</v>
      </c>
      <c r="AW158" s="69"/>
    </row>
    <row r="159" spans="1:49" ht="20.25" hidden="1">
      <c r="A159" s="58" t="s">
        <v>143</v>
      </c>
      <c r="B159" s="66" t="s">
        <v>144</v>
      </c>
      <c r="C159" s="60">
        <f t="shared" si="70"/>
        <v>0</v>
      </c>
      <c r="D159" s="74">
        <f>SUM(D160:D163)</f>
        <v>0</v>
      </c>
      <c r="E159" s="74">
        <f>SUM(E160:E163)</f>
        <v>0</v>
      </c>
      <c r="F159" s="74">
        <f>SUM(F160:F163)</f>
        <v>0</v>
      </c>
      <c r="G159" s="74">
        <f>SUM(G160:G163)</f>
        <v>0</v>
      </c>
      <c r="H159" s="60">
        <f t="shared" si="64"/>
        <v>0</v>
      </c>
      <c r="I159" s="74">
        <f>SUM(I160:I163)</f>
        <v>0</v>
      </c>
      <c r="J159" s="74">
        <f>SUM(J160:J163)</f>
        <v>0</v>
      </c>
      <c r="K159" s="74">
        <f>SUM(K160:K163)</f>
        <v>0</v>
      </c>
      <c r="L159" s="74">
        <f>SUM(L160:L163)</f>
        <v>0</v>
      </c>
      <c r="M159" s="62">
        <f t="shared" si="58"/>
        <v>0</v>
      </c>
      <c r="N159" s="62">
        <f t="shared" si="58"/>
        <v>0</v>
      </c>
      <c r="O159" s="62">
        <f t="shared" si="58"/>
        <v>0</v>
      </c>
      <c r="P159" s="62">
        <f t="shared" si="58"/>
        <v>0</v>
      </c>
      <c r="Q159" s="62">
        <f t="shared" si="58"/>
        <v>0</v>
      </c>
      <c r="R159" s="60">
        <f t="shared" si="67"/>
        <v>0</v>
      </c>
      <c r="S159" s="74">
        <f>SUM(S160:S163)</f>
        <v>0</v>
      </c>
      <c r="T159" s="74">
        <f>SUM(T160:T163)</f>
        <v>0</v>
      </c>
      <c r="U159" s="74">
        <f>SUM(U160:U163)</f>
        <v>0</v>
      </c>
      <c r="V159" s="74">
        <f>SUM(V160:V163)</f>
        <v>0</v>
      </c>
      <c r="W159" s="60">
        <f t="shared" si="61"/>
        <v>0</v>
      </c>
      <c r="X159" s="74">
        <f>SUM(X160:X163)</f>
        <v>0</v>
      </c>
      <c r="Y159" s="74">
        <f>SUM(Y160:Y163)</f>
        <v>0</v>
      </c>
      <c r="Z159" s="74">
        <f>SUM(Z160:Z163)</f>
        <v>0</v>
      </c>
      <c r="AA159" s="74">
        <f>SUM(AA160:AA163)</f>
        <v>0</v>
      </c>
      <c r="AB159" s="62">
        <f t="shared" si="71"/>
        <v>0</v>
      </c>
      <c r="AC159" s="62">
        <f t="shared" si="71"/>
        <v>0</v>
      </c>
      <c r="AD159" s="62">
        <f t="shared" si="71"/>
        <v>0</v>
      </c>
      <c r="AE159" s="62">
        <f t="shared" si="71"/>
        <v>0</v>
      </c>
      <c r="AF159" s="62">
        <f t="shared" si="71"/>
        <v>0</v>
      </c>
      <c r="AG159" s="60">
        <f t="shared" si="68"/>
        <v>0</v>
      </c>
      <c r="AH159" s="74">
        <f>SUM(AH160:AH163)</f>
        <v>0</v>
      </c>
      <c r="AI159" s="74">
        <f>SUM(AI160:AI163)</f>
        <v>0</v>
      </c>
      <c r="AJ159" s="74">
        <f>SUM(AJ160:AJ163)</f>
        <v>0</v>
      </c>
      <c r="AK159" s="74">
        <f>SUM(AK160:AK163)</f>
        <v>0</v>
      </c>
      <c r="AL159" s="60">
        <f t="shared" si="62"/>
        <v>0</v>
      </c>
      <c r="AM159" s="74">
        <f>SUM(AM160:AM163)</f>
        <v>0</v>
      </c>
      <c r="AN159" s="74">
        <f>SUM(AN160:AN163)</f>
        <v>0</v>
      </c>
      <c r="AO159" s="74">
        <f>SUM(AO160:AO163)</f>
        <v>0</v>
      </c>
      <c r="AP159" s="74">
        <f>SUM(AP160:AP163)</f>
        <v>0</v>
      </c>
      <c r="AQ159" s="62">
        <f t="shared" si="72"/>
        <v>0</v>
      </c>
      <c r="AR159" s="62">
        <f t="shared" si="72"/>
        <v>0</v>
      </c>
      <c r="AS159" s="62">
        <f t="shared" si="72"/>
        <v>0</v>
      </c>
      <c r="AT159" s="62">
        <f t="shared" si="72"/>
        <v>0</v>
      </c>
      <c r="AU159" s="62">
        <f t="shared" si="72"/>
        <v>0</v>
      </c>
      <c r="AW159" s="69"/>
    </row>
    <row r="160" spans="1:49" ht="20.25" hidden="1">
      <c r="A160" s="58"/>
      <c r="B160" s="76" t="s">
        <v>6</v>
      </c>
      <c r="C160" s="60">
        <f t="shared" si="70"/>
        <v>0</v>
      </c>
      <c r="D160" s="67">
        <f aca="true" t="shared" si="74" ref="D160:G163">S160+AH160</f>
        <v>0</v>
      </c>
      <c r="E160" s="67">
        <f t="shared" si="74"/>
        <v>0</v>
      </c>
      <c r="F160" s="67">
        <f t="shared" si="74"/>
        <v>0</v>
      </c>
      <c r="G160" s="67">
        <f t="shared" si="74"/>
        <v>0</v>
      </c>
      <c r="H160" s="60">
        <f t="shared" si="64"/>
        <v>0</v>
      </c>
      <c r="I160" s="67"/>
      <c r="J160" s="67"/>
      <c r="K160" s="67"/>
      <c r="L160" s="67"/>
      <c r="M160" s="62">
        <f t="shared" si="58"/>
        <v>0</v>
      </c>
      <c r="N160" s="62">
        <f t="shared" si="58"/>
        <v>0</v>
      </c>
      <c r="O160" s="62">
        <f t="shared" si="58"/>
        <v>0</v>
      </c>
      <c r="P160" s="62">
        <f t="shared" si="58"/>
        <v>0</v>
      </c>
      <c r="Q160" s="62">
        <f t="shared" si="58"/>
        <v>0</v>
      </c>
      <c r="R160" s="60">
        <f t="shared" si="67"/>
        <v>0</v>
      </c>
      <c r="S160" s="67"/>
      <c r="T160" s="67"/>
      <c r="U160" s="67"/>
      <c r="V160" s="67"/>
      <c r="W160" s="60">
        <f t="shared" si="61"/>
        <v>0</v>
      </c>
      <c r="X160" s="67"/>
      <c r="Y160" s="67"/>
      <c r="Z160" s="67"/>
      <c r="AA160" s="67"/>
      <c r="AB160" s="62">
        <f t="shared" si="71"/>
        <v>0</v>
      </c>
      <c r="AC160" s="62">
        <f t="shared" si="71"/>
        <v>0</v>
      </c>
      <c r="AD160" s="62">
        <f t="shared" si="71"/>
        <v>0</v>
      </c>
      <c r="AE160" s="62">
        <f t="shared" si="71"/>
        <v>0</v>
      </c>
      <c r="AF160" s="62">
        <f t="shared" si="71"/>
        <v>0</v>
      </c>
      <c r="AG160" s="60">
        <f t="shared" si="68"/>
        <v>0</v>
      </c>
      <c r="AH160" s="67"/>
      <c r="AI160" s="67"/>
      <c r="AJ160" s="67"/>
      <c r="AK160" s="67"/>
      <c r="AL160" s="60">
        <f t="shared" si="62"/>
        <v>0</v>
      </c>
      <c r="AM160" s="67"/>
      <c r="AN160" s="67"/>
      <c r="AO160" s="67"/>
      <c r="AP160" s="67"/>
      <c r="AQ160" s="62">
        <f t="shared" si="72"/>
        <v>0</v>
      </c>
      <c r="AR160" s="62">
        <f t="shared" si="72"/>
        <v>0</v>
      </c>
      <c r="AS160" s="62">
        <f t="shared" si="72"/>
        <v>0</v>
      </c>
      <c r="AT160" s="62">
        <f t="shared" si="72"/>
        <v>0</v>
      </c>
      <c r="AU160" s="62">
        <f t="shared" si="72"/>
        <v>0</v>
      </c>
      <c r="AW160" s="69"/>
    </row>
    <row r="161" spans="1:49" ht="20.25" hidden="1">
      <c r="A161" s="58"/>
      <c r="B161" s="76" t="s">
        <v>7</v>
      </c>
      <c r="C161" s="60">
        <f t="shared" si="70"/>
        <v>0</v>
      </c>
      <c r="D161" s="67">
        <f t="shared" si="74"/>
        <v>0</v>
      </c>
      <c r="E161" s="67">
        <f t="shared" si="74"/>
        <v>0</v>
      </c>
      <c r="F161" s="67">
        <f t="shared" si="74"/>
        <v>0</v>
      </c>
      <c r="G161" s="67">
        <f t="shared" si="74"/>
        <v>0</v>
      </c>
      <c r="H161" s="60">
        <f t="shared" si="64"/>
        <v>0</v>
      </c>
      <c r="I161" s="67"/>
      <c r="J161" s="67"/>
      <c r="K161" s="67"/>
      <c r="L161" s="67"/>
      <c r="M161" s="62">
        <f t="shared" si="58"/>
        <v>0</v>
      </c>
      <c r="N161" s="62">
        <f t="shared" si="58"/>
        <v>0</v>
      </c>
      <c r="O161" s="62">
        <f t="shared" si="58"/>
        <v>0</v>
      </c>
      <c r="P161" s="62">
        <f t="shared" si="58"/>
        <v>0</v>
      </c>
      <c r="Q161" s="62">
        <f t="shared" si="58"/>
        <v>0</v>
      </c>
      <c r="R161" s="60">
        <f t="shared" si="67"/>
        <v>0</v>
      </c>
      <c r="S161" s="67"/>
      <c r="T161" s="67"/>
      <c r="U161" s="67"/>
      <c r="V161" s="67"/>
      <c r="W161" s="60">
        <f t="shared" si="61"/>
        <v>0</v>
      </c>
      <c r="X161" s="67"/>
      <c r="Y161" s="67"/>
      <c r="Z161" s="67"/>
      <c r="AA161" s="67"/>
      <c r="AB161" s="62">
        <f t="shared" si="71"/>
        <v>0</v>
      </c>
      <c r="AC161" s="62">
        <f t="shared" si="71"/>
        <v>0</v>
      </c>
      <c r="AD161" s="62">
        <f t="shared" si="71"/>
        <v>0</v>
      </c>
      <c r="AE161" s="62">
        <f t="shared" si="71"/>
        <v>0</v>
      </c>
      <c r="AF161" s="62">
        <f t="shared" si="71"/>
        <v>0</v>
      </c>
      <c r="AG161" s="60">
        <f t="shared" si="68"/>
        <v>0</v>
      </c>
      <c r="AH161" s="67"/>
      <c r="AI161" s="67"/>
      <c r="AJ161" s="67"/>
      <c r="AK161" s="67"/>
      <c r="AL161" s="60">
        <f t="shared" si="62"/>
        <v>0</v>
      </c>
      <c r="AM161" s="67"/>
      <c r="AN161" s="67"/>
      <c r="AO161" s="67"/>
      <c r="AP161" s="67"/>
      <c r="AQ161" s="62">
        <f t="shared" si="72"/>
        <v>0</v>
      </c>
      <c r="AR161" s="62">
        <f t="shared" si="72"/>
        <v>0</v>
      </c>
      <c r="AS161" s="62">
        <f t="shared" si="72"/>
        <v>0</v>
      </c>
      <c r="AT161" s="62">
        <f t="shared" si="72"/>
        <v>0</v>
      </c>
      <c r="AU161" s="62">
        <f t="shared" si="72"/>
        <v>0</v>
      </c>
      <c r="AW161" s="69"/>
    </row>
    <row r="162" spans="1:49" ht="20.25" hidden="1">
      <c r="A162" s="58"/>
      <c r="B162" s="76" t="s">
        <v>60</v>
      </c>
      <c r="C162" s="60">
        <f t="shared" si="70"/>
        <v>0</v>
      </c>
      <c r="D162" s="67">
        <f t="shared" si="74"/>
        <v>0</v>
      </c>
      <c r="E162" s="67">
        <f t="shared" si="74"/>
        <v>0</v>
      </c>
      <c r="F162" s="67">
        <f t="shared" si="74"/>
        <v>0</v>
      </c>
      <c r="G162" s="67">
        <f t="shared" si="74"/>
        <v>0</v>
      </c>
      <c r="H162" s="60">
        <f t="shared" si="64"/>
        <v>0</v>
      </c>
      <c r="I162" s="67"/>
      <c r="J162" s="67"/>
      <c r="K162" s="67"/>
      <c r="L162" s="67"/>
      <c r="M162" s="62">
        <f t="shared" si="58"/>
        <v>0</v>
      </c>
      <c r="N162" s="62">
        <f t="shared" si="58"/>
        <v>0</v>
      </c>
      <c r="O162" s="62">
        <f t="shared" si="58"/>
        <v>0</v>
      </c>
      <c r="P162" s="62">
        <f t="shared" si="58"/>
        <v>0</v>
      </c>
      <c r="Q162" s="62">
        <f t="shared" si="58"/>
        <v>0</v>
      </c>
      <c r="R162" s="60">
        <f t="shared" si="67"/>
        <v>0</v>
      </c>
      <c r="S162" s="67"/>
      <c r="T162" s="67"/>
      <c r="U162" s="67"/>
      <c r="V162" s="67"/>
      <c r="W162" s="60">
        <f t="shared" si="61"/>
        <v>0</v>
      </c>
      <c r="X162" s="67"/>
      <c r="Y162" s="67"/>
      <c r="Z162" s="67"/>
      <c r="AA162" s="67"/>
      <c r="AB162" s="62">
        <f t="shared" si="71"/>
        <v>0</v>
      </c>
      <c r="AC162" s="62">
        <f t="shared" si="71"/>
        <v>0</v>
      </c>
      <c r="AD162" s="62">
        <f t="shared" si="71"/>
        <v>0</v>
      </c>
      <c r="AE162" s="62">
        <f t="shared" si="71"/>
        <v>0</v>
      </c>
      <c r="AF162" s="62">
        <f t="shared" si="71"/>
        <v>0</v>
      </c>
      <c r="AG162" s="60">
        <f t="shared" si="68"/>
        <v>0</v>
      </c>
      <c r="AH162" s="67"/>
      <c r="AI162" s="67"/>
      <c r="AJ162" s="67"/>
      <c r="AK162" s="67"/>
      <c r="AL162" s="60">
        <f t="shared" si="62"/>
        <v>0</v>
      </c>
      <c r="AM162" s="67"/>
      <c r="AN162" s="67"/>
      <c r="AO162" s="67"/>
      <c r="AP162" s="67"/>
      <c r="AQ162" s="62">
        <f t="shared" si="72"/>
        <v>0</v>
      </c>
      <c r="AR162" s="62">
        <f t="shared" si="72"/>
        <v>0</v>
      </c>
      <c r="AS162" s="62">
        <f t="shared" si="72"/>
        <v>0</v>
      </c>
      <c r="AT162" s="62">
        <f t="shared" si="72"/>
        <v>0</v>
      </c>
      <c r="AU162" s="62">
        <f t="shared" si="72"/>
        <v>0</v>
      </c>
      <c r="AW162" s="69"/>
    </row>
    <row r="163" spans="1:49" ht="20.25" hidden="1">
      <c r="A163" s="58"/>
      <c r="B163" s="76" t="s">
        <v>9</v>
      </c>
      <c r="C163" s="60">
        <f t="shared" si="70"/>
        <v>0</v>
      </c>
      <c r="D163" s="67">
        <f t="shared" si="74"/>
        <v>0</v>
      </c>
      <c r="E163" s="67">
        <f t="shared" si="74"/>
        <v>0</v>
      </c>
      <c r="F163" s="67">
        <f t="shared" si="74"/>
        <v>0</v>
      </c>
      <c r="G163" s="67">
        <f t="shared" si="74"/>
        <v>0</v>
      </c>
      <c r="H163" s="60">
        <f t="shared" si="64"/>
        <v>0</v>
      </c>
      <c r="I163" s="67"/>
      <c r="J163" s="67"/>
      <c r="K163" s="67"/>
      <c r="L163" s="67"/>
      <c r="M163" s="62">
        <f t="shared" si="58"/>
        <v>0</v>
      </c>
      <c r="N163" s="62">
        <f t="shared" si="58"/>
        <v>0</v>
      </c>
      <c r="O163" s="62">
        <f t="shared" si="58"/>
        <v>0</v>
      </c>
      <c r="P163" s="62">
        <f t="shared" si="58"/>
        <v>0</v>
      </c>
      <c r="Q163" s="62">
        <f t="shared" si="58"/>
        <v>0</v>
      </c>
      <c r="R163" s="60">
        <f t="shared" si="67"/>
        <v>0</v>
      </c>
      <c r="S163" s="67"/>
      <c r="T163" s="67"/>
      <c r="U163" s="67"/>
      <c r="V163" s="67"/>
      <c r="W163" s="60">
        <f t="shared" si="61"/>
        <v>0</v>
      </c>
      <c r="X163" s="67"/>
      <c r="Y163" s="67"/>
      <c r="Z163" s="67"/>
      <c r="AA163" s="67"/>
      <c r="AB163" s="62">
        <f t="shared" si="71"/>
        <v>0</v>
      </c>
      <c r="AC163" s="62">
        <f t="shared" si="71"/>
        <v>0</v>
      </c>
      <c r="AD163" s="62">
        <f t="shared" si="71"/>
        <v>0</v>
      </c>
      <c r="AE163" s="62">
        <f t="shared" si="71"/>
        <v>0</v>
      </c>
      <c r="AF163" s="62">
        <f t="shared" si="71"/>
        <v>0</v>
      </c>
      <c r="AG163" s="60">
        <f t="shared" si="68"/>
        <v>0</v>
      </c>
      <c r="AH163" s="67"/>
      <c r="AI163" s="67"/>
      <c r="AJ163" s="67"/>
      <c r="AK163" s="67"/>
      <c r="AL163" s="60">
        <f t="shared" si="62"/>
        <v>0</v>
      </c>
      <c r="AM163" s="67"/>
      <c r="AN163" s="67"/>
      <c r="AO163" s="67"/>
      <c r="AP163" s="67"/>
      <c r="AQ163" s="62">
        <f t="shared" si="72"/>
        <v>0</v>
      </c>
      <c r="AR163" s="62">
        <f t="shared" si="72"/>
        <v>0</v>
      </c>
      <c r="AS163" s="62">
        <f t="shared" si="72"/>
        <v>0</v>
      </c>
      <c r="AT163" s="62">
        <f t="shared" si="72"/>
        <v>0</v>
      </c>
      <c r="AU163" s="62">
        <f t="shared" si="72"/>
        <v>0</v>
      </c>
      <c r="AW163" s="69"/>
    </row>
    <row r="164" spans="1:49" ht="20.25" hidden="1">
      <c r="A164" s="58" t="s">
        <v>145</v>
      </c>
      <c r="B164" s="66" t="s">
        <v>146</v>
      </c>
      <c r="C164" s="60">
        <f t="shared" si="70"/>
        <v>0</v>
      </c>
      <c r="D164" s="74">
        <f>SUM(D165:D168)</f>
        <v>0</v>
      </c>
      <c r="E164" s="74">
        <f>SUM(E165:E168)</f>
        <v>0</v>
      </c>
      <c r="F164" s="74">
        <f>SUM(F165:F168)</f>
        <v>0</v>
      </c>
      <c r="G164" s="74">
        <f>SUM(G165:G168)</f>
        <v>0</v>
      </c>
      <c r="H164" s="60">
        <f t="shared" si="64"/>
        <v>0</v>
      </c>
      <c r="I164" s="74">
        <f>SUM(I165:I168)</f>
        <v>0</v>
      </c>
      <c r="J164" s="74">
        <f>SUM(J165:J168)</f>
        <v>0</v>
      </c>
      <c r="K164" s="74">
        <f>SUM(K165:K168)</f>
        <v>0</v>
      </c>
      <c r="L164" s="74">
        <f>SUM(L165:L168)</f>
        <v>0</v>
      </c>
      <c r="M164" s="62">
        <f t="shared" si="58"/>
        <v>0</v>
      </c>
      <c r="N164" s="62">
        <f t="shared" si="58"/>
        <v>0</v>
      </c>
      <c r="O164" s="62">
        <f t="shared" si="58"/>
        <v>0</v>
      </c>
      <c r="P164" s="62">
        <f t="shared" si="58"/>
        <v>0</v>
      </c>
      <c r="Q164" s="62">
        <f t="shared" si="58"/>
        <v>0</v>
      </c>
      <c r="R164" s="60">
        <f t="shared" si="67"/>
        <v>0</v>
      </c>
      <c r="S164" s="74">
        <f>SUM(S165:S168)</f>
        <v>0</v>
      </c>
      <c r="T164" s="74">
        <f>SUM(T165:T168)</f>
        <v>0</v>
      </c>
      <c r="U164" s="74">
        <f>SUM(U165:U168)</f>
        <v>0</v>
      </c>
      <c r="V164" s="74">
        <f>SUM(V165:V168)</f>
        <v>0</v>
      </c>
      <c r="W164" s="60">
        <f t="shared" si="61"/>
        <v>0</v>
      </c>
      <c r="X164" s="74">
        <f>SUM(X165:X168)</f>
        <v>0</v>
      </c>
      <c r="Y164" s="74">
        <f>SUM(Y165:Y168)</f>
        <v>0</v>
      </c>
      <c r="Z164" s="74">
        <f>SUM(Z165:Z168)</f>
        <v>0</v>
      </c>
      <c r="AA164" s="74">
        <f>SUM(AA165:AA168)</f>
        <v>0</v>
      </c>
      <c r="AB164" s="62">
        <f t="shared" si="71"/>
        <v>0</v>
      </c>
      <c r="AC164" s="62">
        <f t="shared" si="71"/>
        <v>0</v>
      </c>
      <c r="AD164" s="62">
        <f t="shared" si="71"/>
        <v>0</v>
      </c>
      <c r="AE164" s="62">
        <f t="shared" si="71"/>
        <v>0</v>
      </c>
      <c r="AF164" s="62">
        <f t="shared" si="71"/>
        <v>0</v>
      </c>
      <c r="AG164" s="60">
        <f t="shared" si="68"/>
        <v>0</v>
      </c>
      <c r="AH164" s="74">
        <f>SUM(AH165:AH168)</f>
        <v>0</v>
      </c>
      <c r="AI164" s="74">
        <f>SUM(AI165:AI168)</f>
        <v>0</v>
      </c>
      <c r="AJ164" s="74">
        <f>SUM(AJ165:AJ168)</f>
        <v>0</v>
      </c>
      <c r="AK164" s="74">
        <f>SUM(AK165:AK168)</f>
        <v>0</v>
      </c>
      <c r="AL164" s="60">
        <f t="shared" si="62"/>
        <v>0</v>
      </c>
      <c r="AM164" s="74">
        <f>SUM(AM165:AM168)</f>
        <v>0</v>
      </c>
      <c r="AN164" s="74">
        <f>SUM(AN165:AN168)</f>
        <v>0</v>
      </c>
      <c r="AO164" s="74">
        <f>SUM(AO165:AO168)</f>
        <v>0</v>
      </c>
      <c r="AP164" s="74">
        <f>SUM(AP165:AP168)</f>
        <v>0</v>
      </c>
      <c r="AQ164" s="62">
        <f t="shared" si="72"/>
        <v>0</v>
      </c>
      <c r="AR164" s="62">
        <f t="shared" si="72"/>
        <v>0</v>
      </c>
      <c r="AS164" s="62">
        <f t="shared" si="72"/>
        <v>0</v>
      </c>
      <c r="AT164" s="62">
        <f t="shared" si="72"/>
        <v>0</v>
      </c>
      <c r="AU164" s="62">
        <f t="shared" si="72"/>
        <v>0</v>
      </c>
      <c r="AW164" s="69"/>
    </row>
    <row r="165" spans="1:49" ht="20.25" hidden="1">
      <c r="A165" s="58"/>
      <c r="B165" s="76" t="s">
        <v>6</v>
      </c>
      <c r="C165" s="60">
        <f t="shared" si="70"/>
        <v>0</v>
      </c>
      <c r="D165" s="67">
        <f aca="true" t="shared" si="75" ref="D165:G168">S165+AH165</f>
        <v>0</v>
      </c>
      <c r="E165" s="67">
        <f t="shared" si="75"/>
        <v>0</v>
      </c>
      <c r="F165" s="67">
        <f t="shared" si="75"/>
        <v>0</v>
      </c>
      <c r="G165" s="67">
        <f t="shared" si="75"/>
        <v>0</v>
      </c>
      <c r="H165" s="60">
        <f t="shared" si="64"/>
        <v>0</v>
      </c>
      <c r="I165" s="67"/>
      <c r="J165" s="67"/>
      <c r="K165" s="67"/>
      <c r="L165" s="67"/>
      <c r="M165" s="62">
        <f t="shared" si="58"/>
        <v>0</v>
      </c>
      <c r="N165" s="62">
        <f t="shared" si="58"/>
        <v>0</v>
      </c>
      <c r="O165" s="62">
        <f t="shared" si="58"/>
        <v>0</v>
      </c>
      <c r="P165" s="62">
        <f t="shared" si="58"/>
        <v>0</v>
      </c>
      <c r="Q165" s="62">
        <f t="shared" si="58"/>
        <v>0</v>
      </c>
      <c r="R165" s="60">
        <f t="shared" si="67"/>
        <v>0</v>
      </c>
      <c r="S165" s="67"/>
      <c r="T165" s="67"/>
      <c r="U165" s="67"/>
      <c r="V165" s="67"/>
      <c r="W165" s="60">
        <f t="shared" si="61"/>
        <v>0</v>
      </c>
      <c r="X165" s="67"/>
      <c r="Y165" s="67"/>
      <c r="Z165" s="67"/>
      <c r="AA165" s="67"/>
      <c r="AB165" s="62">
        <f t="shared" si="71"/>
        <v>0</v>
      </c>
      <c r="AC165" s="62">
        <f t="shared" si="71"/>
        <v>0</v>
      </c>
      <c r="AD165" s="62">
        <f t="shared" si="71"/>
        <v>0</v>
      </c>
      <c r="AE165" s="62">
        <f t="shared" si="71"/>
        <v>0</v>
      </c>
      <c r="AF165" s="62">
        <f t="shared" si="71"/>
        <v>0</v>
      </c>
      <c r="AG165" s="60">
        <f t="shared" si="68"/>
        <v>0</v>
      </c>
      <c r="AH165" s="67"/>
      <c r="AI165" s="67"/>
      <c r="AJ165" s="67"/>
      <c r="AK165" s="67"/>
      <c r="AL165" s="60">
        <f t="shared" si="62"/>
        <v>0</v>
      </c>
      <c r="AM165" s="67"/>
      <c r="AN165" s="67"/>
      <c r="AO165" s="67"/>
      <c r="AP165" s="67"/>
      <c r="AQ165" s="62">
        <f t="shared" si="72"/>
        <v>0</v>
      </c>
      <c r="AR165" s="62">
        <f t="shared" si="72"/>
        <v>0</v>
      </c>
      <c r="AS165" s="62">
        <f t="shared" si="72"/>
        <v>0</v>
      </c>
      <c r="AT165" s="62">
        <f t="shared" si="72"/>
        <v>0</v>
      </c>
      <c r="AU165" s="62">
        <f t="shared" si="72"/>
        <v>0</v>
      </c>
      <c r="AW165" s="69"/>
    </row>
    <row r="166" spans="1:49" ht="20.25" hidden="1">
      <c r="A166" s="58"/>
      <c r="B166" s="76" t="s">
        <v>7</v>
      </c>
      <c r="C166" s="60">
        <f t="shared" si="70"/>
        <v>0</v>
      </c>
      <c r="D166" s="67">
        <f t="shared" si="75"/>
        <v>0</v>
      </c>
      <c r="E166" s="67">
        <f t="shared" si="75"/>
        <v>0</v>
      </c>
      <c r="F166" s="67">
        <f t="shared" si="75"/>
        <v>0</v>
      </c>
      <c r="G166" s="67">
        <f t="shared" si="75"/>
        <v>0</v>
      </c>
      <c r="H166" s="60">
        <f t="shared" si="64"/>
        <v>0</v>
      </c>
      <c r="I166" s="67"/>
      <c r="J166" s="67"/>
      <c r="K166" s="67"/>
      <c r="L166" s="67"/>
      <c r="M166" s="62">
        <f t="shared" si="58"/>
        <v>0</v>
      </c>
      <c r="N166" s="62">
        <f t="shared" si="58"/>
        <v>0</v>
      </c>
      <c r="O166" s="62">
        <f t="shared" si="58"/>
        <v>0</v>
      </c>
      <c r="P166" s="62">
        <f t="shared" si="58"/>
        <v>0</v>
      </c>
      <c r="Q166" s="62">
        <f t="shared" si="58"/>
        <v>0</v>
      </c>
      <c r="R166" s="60">
        <f t="shared" si="67"/>
        <v>0</v>
      </c>
      <c r="S166" s="67"/>
      <c r="T166" s="67"/>
      <c r="U166" s="67"/>
      <c r="V166" s="67"/>
      <c r="W166" s="60">
        <f t="shared" si="61"/>
        <v>0</v>
      </c>
      <c r="X166" s="67"/>
      <c r="Y166" s="67"/>
      <c r="Z166" s="67"/>
      <c r="AA166" s="67"/>
      <c r="AB166" s="62">
        <f t="shared" si="71"/>
        <v>0</v>
      </c>
      <c r="AC166" s="62">
        <f t="shared" si="71"/>
        <v>0</v>
      </c>
      <c r="AD166" s="62">
        <f t="shared" si="71"/>
        <v>0</v>
      </c>
      <c r="AE166" s="62">
        <f t="shared" si="71"/>
        <v>0</v>
      </c>
      <c r="AF166" s="62">
        <f t="shared" si="71"/>
        <v>0</v>
      </c>
      <c r="AG166" s="60">
        <f t="shared" si="68"/>
        <v>0</v>
      </c>
      <c r="AH166" s="67"/>
      <c r="AI166" s="67"/>
      <c r="AJ166" s="67"/>
      <c r="AK166" s="67"/>
      <c r="AL166" s="60">
        <f t="shared" si="62"/>
        <v>0</v>
      </c>
      <c r="AM166" s="67"/>
      <c r="AN166" s="67"/>
      <c r="AO166" s="67"/>
      <c r="AP166" s="67"/>
      <c r="AQ166" s="62">
        <f t="shared" si="72"/>
        <v>0</v>
      </c>
      <c r="AR166" s="62">
        <f t="shared" si="72"/>
        <v>0</v>
      </c>
      <c r="AS166" s="62">
        <f t="shared" si="72"/>
        <v>0</v>
      </c>
      <c r="AT166" s="62">
        <f t="shared" si="72"/>
        <v>0</v>
      </c>
      <c r="AU166" s="62">
        <f t="shared" si="72"/>
        <v>0</v>
      </c>
      <c r="AW166" s="69"/>
    </row>
    <row r="167" spans="1:49" ht="20.25" hidden="1">
      <c r="A167" s="58"/>
      <c r="B167" s="76" t="s">
        <v>60</v>
      </c>
      <c r="C167" s="60">
        <f t="shared" si="70"/>
        <v>0</v>
      </c>
      <c r="D167" s="67">
        <f t="shared" si="75"/>
        <v>0</v>
      </c>
      <c r="E167" s="67">
        <f t="shared" si="75"/>
        <v>0</v>
      </c>
      <c r="F167" s="67">
        <f t="shared" si="75"/>
        <v>0</v>
      </c>
      <c r="G167" s="67">
        <f t="shared" si="75"/>
        <v>0</v>
      </c>
      <c r="H167" s="60">
        <f t="shared" si="64"/>
        <v>0</v>
      </c>
      <c r="I167" s="67"/>
      <c r="J167" s="67"/>
      <c r="K167" s="67"/>
      <c r="L167" s="67"/>
      <c r="M167" s="62">
        <f t="shared" si="58"/>
        <v>0</v>
      </c>
      <c r="N167" s="62">
        <f t="shared" si="58"/>
        <v>0</v>
      </c>
      <c r="O167" s="62">
        <f t="shared" si="58"/>
        <v>0</v>
      </c>
      <c r="P167" s="62">
        <f t="shared" si="58"/>
        <v>0</v>
      </c>
      <c r="Q167" s="62">
        <f t="shared" si="58"/>
        <v>0</v>
      </c>
      <c r="R167" s="60">
        <f t="shared" si="67"/>
        <v>0</v>
      </c>
      <c r="S167" s="67"/>
      <c r="T167" s="67"/>
      <c r="U167" s="67"/>
      <c r="V167" s="67"/>
      <c r="W167" s="60">
        <f t="shared" si="61"/>
        <v>0</v>
      </c>
      <c r="X167" s="67"/>
      <c r="Y167" s="67"/>
      <c r="Z167" s="67"/>
      <c r="AA167" s="67"/>
      <c r="AB167" s="62">
        <f t="shared" si="71"/>
        <v>0</v>
      </c>
      <c r="AC167" s="62">
        <f t="shared" si="71"/>
        <v>0</v>
      </c>
      <c r="AD167" s="62">
        <f t="shared" si="71"/>
        <v>0</v>
      </c>
      <c r="AE167" s="62">
        <f t="shared" si="71"/>
        <v>0</v>
      </c>
      <c r="AF167" s="62">
        <f t="shared" si="71"/>
        <v>0</v>
      </c>
      <c r="AG167" s="60">
        <f t="shared" si="68"/>
        <v>0</v>
      </c>
      <c r="AH167" s="67"/>
      <c r="AI167" s="67"/>
      <c r="AJ167" s="67"/>
      <c r="AK167" s="67"/>
      <c r="AL167" s="60">
        <f t="shared" si="62"/>
        <v>0</v>
      </c>
      <c r="AM167" s="67"/>
      <c r="AN167" s="67"/>
      <c r="AO167" s="67"/>
      <c r="AP167" s="67"/>
      <c r="AQ167" s="62">
        <f t="shared" si="72"/>
        <v>0</v>
      </c>
      <c r="AR167" s="62">
        <f t="shared" si="72"/>
        <v>0</v>
      </c>
      <c r="AS167" s="62">
        <f t="shared" si="72"/>
        <v>0</v>
      </c>
      <c r="AT167" s="62">
        <f t="shared" si="72"/>
        <v>0</v>
      </c>
      <c r="AU167" s="62">
        <f t="shared" si="72"/>
        <v>0</v>
      </c>
      <c r="AW167" s="69"/>
    </row>
    <row r="168" spans="1:49" ht="20.25" hidden="1">
      <c r="A168" s="58"/>
      <c r="B168" s="76" t="s">
        <v>9</v>
      </c>
      <c r="C168" s="60">
        <f t="shared" si="70"/>
        <v>0</v>
      </c>
      <c r="D168" s="67">
        <f t="shared" si="75"/>
        <v>0</v>
      </c>
      <c r="E168" s="67">
        <f t="shared" si="75"/>
        <v>0</v>
      </c>
      <c r="F168" s="67">
        <f t="shared" si="75"/>
        <v>0</v>
      </c>
      <c r="G168" s="67">
        <f t="shared" si="75"/>
        <v>0</v>
      </c>
      <c r="H168" s="60">
        <f t="shared" si="64"/>
        <v>0</v>
      </c>
      <c r="I168" s="67"/>
      <c r="J168" s="67"/>
      <c r="K168" s="67"/>
      <c r="L168" s="67"/>
      <c r="M168" s="62">
        <f aca="true" t="shared" si="76" ref="M168:Q174">IF(C168&gt;0,IF(H168&gt;0,C168/H168*1000,0),0)</f>
        <v>0</v>
      </c>
      <c r="N168" s="62">
        <f t="shared" si="76"/>
        <v>0</v>
      </c>
      <c r="O168" s="62">
        <f t="shared" si="76"/>
        <v>0</v>
      </c>
      <c r="P168" s="62">
        <f t="shared" si="76"/>
        <v>0</v>
      </c>
      <c r="Q168" s="62">
        <f t="shared" si="76"/>
        <v>0</v>
      </c>
      <c r="R168" s="60">
        <f t="shared" si="67"/>
        <v>0</v>
      </c>
      <c r="S168" s="67"/>
      <c r="T168" s="67"/>
      <c r="U168" s="67"/>
      <c r="V168" s="67"/>
      <c r="W168" s="60">
        <f t="shared" si="61"/>
        <v>0</v>
      </c>
      <c r="X168" s="67"/>
      <c r="Y168" s="67"/>
      <c r="Z168" s="67"/>
      <c r="AA168" s="67"/>
      <c r="AB168" s="62">
        <f t="shared" si="71"/>
        <v>0</v>
      </c>
      <c r="AC168" s="62">
        <f t="shared" si="71"/>
        <v>0</v>
      </c>
      <c r="AD168" s="62">
        <f t="shared" si="71"/>
        <v>0</v>
      </c>
      <c r="AE168" s="62">
        <f t="shared" si="71"/>
        <v>0</v>
      </c>
      <c r="AF168" s="62">
        <f t="shared" si="71"/>
        <v>0</v>
      </c>
      <c r="AG168" s="60">
        <f t="shared" si="68"/>
        <v>0</v>
      </c>
      <c r="AH168" s="67"/>
      <c r="AI168" s="67"/>
      <c r="AJ168" s="67"/>
      <c r="AK168" s="67"/>
      <c r="AL168" s="60">
        <f t="shared" si="62"/>
        <v>0</v>
      </c>
      <c r="AM168" s="67"/>
      <c r="AN168" s="67"/>
      <c r="AO168" s="67"/>
      <c r="AP168" s="67"/>
      <c r="AQ168" s="62">
        <f t="shared" si="72"/>
        <v>0</v>
      </c>
      <c r="AR168" s="62">
        <f t="shared" si="72"/>
        <v>0</v>
      </c>
      <c r="AS168" s="62">
        <f t="shared" si="72"/>
        <v>0</v>
      </c>
      <c r="AT168" s="62">
        <f t="shared" si="72"/>
        <v>0</v>
      </c>
      <c r="AU168" s="62">
        <f t="shared" si="72"/>
        <v>0</v>
      </c>
      <c r="AW168" s="69"/>
    </row>
    <row r="169" spans="1:49" ht="20.25" hidden="1">
      <c r="A169" s="58" t="s">
        <v>147</v>
      </c>
      <c r="B169" s="66" t="s">
        <v>148</v>
      </c>
      <c r="C169" s="60">
        <f t="shared" si="70"/>
        <v>0</v>
      </c>
      <c r="D169" s="74">
        <f>SUM(D170:D173)</f>
        <v>0</v>
      </c>
      <c r="E169" s="74">
        <f>SUM(E170:E173)</f>
        <v>0</v>
      </c>
      <c r="F169" s="74">
        <f>SUM(F170:F173)</f>
        <v>0</v>
      </c>
      <c r="G169" s="74">
        <f>SUM(G170:G173)</f>
        <v>0</v>
      </c>
      <c r="H169" s="60">
        <f t="shared" si="64"/>
        <v>0</v>
      </c>
      <c r="I169" s="74">
        <f>SUM(I170:I173)</f>
        <v>0</v>
      </c>
      <c r="J169" s="74">
        <f>SUM(J170:J173)</f>
        <v>0</v>
      </c>
      <c r="K169" s="74">
        <f>SUM(K170:K173)</f>
        <v>0</v>
      </c>
      <c r="L169" s="74">
        <f>SUM(L170:L173)</f>
        <v>0</v>
      </c>
      <c r="M169" s="56">
        <f t="shared" si="76"/>
        <v>0</v>
      </c>
      <c r="N169" s="56">
        <f t="shared" si="76"/>
        <v>0</v>
      </c>
      <c r="O169" s="62">
        <f t="shared" si="76"/>
        <v>0</v>
      </c>
      <c r="P169" s="62">
        <f t="shared" si="76"/>
        <v>0</v>
      </c>
      <c r="Q169" s="62">
        <f t="shared" si="76"/>
        <v>0</v>
      </c>
      <c r="R169" s="60">
        <f t="shared" si="67"/>
        <v>0</v>
      </c>
      <c r="S169" s="74">
        <f>SUM(S170:S173)</f>
        <v>0</v>
      </c>
      <c r="T169" s="74">
        <f>SUM(T170:T173)</f>
        <v>0</v>
      </c>
      <c r="U169" s="74">
        <f>SUM(U170:U173)</f>
        <v>0</v>
      </c>
      <c r="V169" s="74">
        <f>SUM(V170:V173)</f>
        <v>0</v>
      </c>
      <c r="W169" s="60">
        <f t="shared" si="61"/>
        <v>0</v>
      </c>
      <c r="X169" s="74">
        <f>SUM(X170:X173)</f>
        <v>0</v>
      </c>
      <c r="Y169" s="74">
        <f>SUM(Y170:Y173)</f>
        <v>0</v>
      </c>
      <c r="Z169" s="74">
        <f>SUM(Z170:Z173)</f>
        <v>0</v>
      </c>
      <c r="AA169" s="74">
        <f>SUM(AA170:AA173)</f>
        <v>0</v>
      </c>
      <c r="AB169" s="62">
        <f t="shared" si="71"/>
        <v>0</v>
      </c>
      <c r="AC169" s="62">
        <f t="shared" si="71"/>
        <v>0</v>
      </c>
      <c r="AD169" s="62">
        <f t="shared" si="71"/>
        <v>0</v>
      </c>
      <c r="AE169" s="62">
        <f t="shared" si="71"/>
        <v>0</v>
      </c>
      <c r="AF169" s="62">
        <f t="shared" si="71"/>
        <v>0</v>
      </c>
      <c r="AG169" s="60">
        <f t="shared" si="68"/>
        <v>0</v>
      </c>
      <c r="AH169" s="74">
        <f>SUM(AH170:AH173)</f>
        <v>0</v>
      </c>
      <c r="AI169" s="74">
        <f>SUM(AI170:AI173)</f>
        <v>0</v>
      </c>
      <c r="AJ169" s="74">
        <f>SUM(AJ170:AJ173)</f>
        <v>0</v>
      </c>
      <c r="AK169" s="74">
        <f>SUM(AK170:AK173)</f>
        <v>0</v>
      </c>
      <c r="AL169" s="60">
        <f t="shared" si="62"/>
        <v>0</v>
      </c>
      <c r="AM169" s="74">
        <f>SUM(AM170:AM173)</f>
        <v>0</v>
      </c>
      <c r="AN169" s="74">
        <f>SUM(AN170:AN173)</f>
        <v>0</v>
      </c>
      <c r="AO169" s="74">
        <f>SUM(AO170:AO173)</f>
        <v>0</v>
      </c>
      <c r="AP169" s="74">
        <f>SUM(AP170:AP173)</f>
        <v>0</v>
      </c>
      <c r="AQ169" s="62">
        <f t="shared" si="72"/>
        <v>0</v>
      </c>
      <c r="AR169" s="62">
        <f t="shared" si="72"/>
        <v>0</v>
      </c>
      <c r="AS169" s="62">
        <f t="shared" si="72"/>
        <v>0</v>
      </c>
      <c r="AT169" s="62">
        <f t="shared" si="72"/>
        <v>0</v>
      </c>
      <c r="AU169" s="62">
        <f t="shared" si="72"/>
        <v>0</v>
      </c>
      <c r="AW169" s="69"/>
    </row>
    <row r="170" spans="1:49" ht="20.25" hidden="1">
      <c r="A170" s="58"/>
      <c r="B170" s="76" t="s">
        <v>6</v>
      </c>
      <c r="C170" s="60">
        <f t="shared" si="70"/>
        <v>0</v>
      </c>
      <c r="D170" s="67">
        <f aca="true" t="shared" si="77" ref="D170:G173">S170+AH170</f>
        <v>0</v>
      </c>
      <c r="E170" s="67">
        <f t="shared" si="77"/>
        <v>0</v>
      </c>
      <c r="F170" s="67">
        <f t="shared" si="77"/>
        <v>0</v>
      </c>
      <c r="G170" s="67">
        <f t="shared" si="77"/>
        <v>0</v>
      </c>
      <c r="H170" s="60">
        <f t="shared" si="64"/>
        <v>0</v>
      </c>
      <c r="I170" s="67"/>
      <c r="J170" s="67"/>
      <c r="K170" s="67"/>
      <c r="L170" s="67"/>
      <c r="M170" s="62">
        <f t="shared" si="76"/>
        <v>0</v>
      </c>
      <c r="N170" s="62">
        <f t="shared" si="76"/>
        <v>0</v>
      </c>
      <c r="O170" s="62">
        <f t="shared" si="76"/>
        <v>0</v>
      </c>
      <c r="P170" s="62">
        <f t="shared" si="76"/>
        <v>0</v>
      </c>
      <c r="Q170" s="62">
        <f t="shared" si="76"/>
        <v>0</v>
      </c>
      <c r="R170" s="60">
        <f t="shared" si="67"/>
        <v>0</v>
      </c>
      <c r="S170" s="67"/>
      <c r="T170" s="67"/>
      <c r="U170" s="67"/>
      <c r="V170" s="67"/>
      <c r="W170" s="60">
        <f t="shared" si="61"/>
        <v>0</v>
      </c>
      <c r="X170" s="67"/>
      <c r="Y170" s="67"/>
      <c r="Z170" s="67"/>
      <c r="AA170" s="67"/>
      <c r="AB170" s="62">
        <f t="shared" si="71"/>
        <v>0</v>
      </c>
      <c r="AC170" s="62">
        <f t="shared" si="71"/>
        <v>0</v>
      </c>
      <c r="AD170" s="62">
        <f t="shared" si="71"/>
        <v>0</v>
      </c>
      <c r="AE170" s="62">
        <f t="shared" si="71"/>
        <v>0</v>
      </c>
      <c r="AF170" s="62">
        <f t="shared" si="71"/>
        <v>0</v>
      </c>
      <c r="AG170" s="60">
        <f t="shared" si="68"/>
        <v>0</v>
      </c>
      <c r="AH170" s="67"/>
      <c r="AI170" s="67"/>
      <c r="AJ170" s="67"/>
      <c r="AK170" s="67"/>
      <c r="AL170" s="60">
        <f t="shared" si="62"/>
        <v>0</v>
      </c>
      <c r="AM170" s="67"/>
      <c r="AN170" s="67"/>
      <c r="AO170" s="67"/>
      <c r="AP170" s="67"/>
      <c r="AQ170" s="62">
        <f t="shared" si="72"/>
        <v>0</v>
      </c>
      <c r="AR170" s="62">
        <f t="shared" si="72"/>
        <v>0</v>
      </c>
      <c r="AS170" s="62">
        <f t="shared" si="72"/>
        <v>0</v>
      </c>
      <c r="AT170" s="62">
        <f t="shared" si="72"/>
        <v>0</v>
      </c>
      <c r="AU170" s="62">
        <f t="shared" si="72"/>
        <v>0</v>
      </c>
      <c r="AW170" s="69"/>
    </row>
    <row r="171" spans="1:49" ht="20.25" hidden="1">
      <c r="A171" s="58"/>
      <c r="B171" s="76" t="s">
        <v>7</v>
      </c>
      <c r="C171" s="60">
        <f t="shared" si="70"/>
        <v>0</v>
      </c>
      <c r="D171" s="67">
        <f t="shared" si="77"/>
        <v>0</v>
      </c>
      <c r="E171" s="67">
        <f t="shared" si="77"/>
        <v>0</v>
      </c>
      <c r="F171" s="67">
        <f t="shared" si="77"/>
        <v>0</v>
      </c>
      <c r="G171" s="67">
        <f t="shared" si="77"/>
        <v>0</v>
      </c>
      <c r="H171" s="60">
        <f t="shared" si="64"/>
        <v>0</v>
      </c>
      <c r="I171" s="67"/>
      <c r="J171" s="67"/>
      <c r="K171" s="67"/>
      <c r="L171" s="67"/>
      <c r="M171" s="62">
        <f t="shared" si="76"/>
        <v>0</v>
      </c>
      <c r="N171" s="62">
        <f t="shared" si="76"/>
        <v>0</v>
      </c>
      <c r="O171" s="62">
        <f t="shared" si="76"/>
        <v>0</v>
      </c>
      <c r="P171" s="62">
        <f t="shared" si="76"/>
        <v>0</v>
      </c>
      <c r="Q171" s="62">
        <f t="shared" si="76"/>
        <v>0</v>
      </c>
      <c r="R171" s="60">
        <f t="shared" si="67"/>
        <v>0</v>
      </c>
      <c r="S171" s="67"/>
      <c r="T171" s="67"/>
      <c r="U171" s="67"/>
      <c r="V171" s="67"/>
      <c r="W171" s="60">
        <f t="shared" si="61"/>
        <v>0</v>
      </c>
      <c r="X171" s="67"/>
      <c r="Y171" s="67"/>
      <c r="Z171" s="67"/>
      <c r="AA171" s="67"/>
      <c r="AB171" s="62">
        <f t="shared" si="71"/>
        <v>0</v>
      </c>
      <c r="AC171" s="62">
        <f t="shared" si="71"/>
        <v>0</v>
      </c>
      <c r="AD171" s="62">
        <f t="shared" si="71"/>
        <v>0</v>
      </c>
      <c r="AE171" s="62">
        <f t="shared" si="71"/>
        <v>0</v>
      </c>
      <c r="AF171" s="62">
        <f t="shared" si="71"/>
        <v>0</v>
      </c>
      <c r="AG171" s="60">
        <f t="shared" si="68"/>
        <v>0</v>
      </c>
      <c r="AH171" s="67"/>
      <c r="AI171" s="67"/>
      <c r="AJ171" s="67"/>
      <c r="AK171" s="67"/>
      <c r="AL171" s="60">
        <f t="shared" si="62"/>
        <v>0</v>
      </c>
      <c r="AM171" s="67"/>
      <c r="AN171" s="67"/>
      <c r="AO171" s="67"/>
      <c r="AP171" s="67"/>
      <c r="AQ171" s="62">
        <f t="shared" si="72"/>
        <v>0</v>
      </c>
      <c r="AR171" s="62">
        <f t="shared" si="72"/>
        <v>0</v>
      </c>
      <c r="AS171" s="62">
        <f t="shared" si="72"/>
        <v>0</v>
      </c>
      <c r="AT171" s="62">
        <f t="shared" si="72"/>
        <v>0</v>
      </c>
      <c r="AU171" s="62">
        <f t="shared" si="72"/>
        <v>0</v>
      </c>
      <c r="AW171" s="69"/>
    </row>
    <row r="172" spans="1:49" ht="20.25" hidden="1">
      <c r="A172" s="58"/>
      <c r="B172" s="76" t="s">
        <v>60</v>
      </c>
      <c r="C172" s="60">
        <f t="shared" si="70"/>
        <v>0</v>
      </c>
      <c r="D172" s="67">
        <f t="shared" si="77"/>
        <v>0</v>
      </c>
      <c r="E172" s="67">
        <f t="shared" si="77"/>
        <v>0</v>
      </c>
      <c r="F172" s="67">
        <f t="shared" si="77"/>
        <v>0</v>
      </c>
      <c r="G172" s="67">
        <f t="shared" si="77"/>
        <v>0</v>
      </c>
      <c r="H172" s="60">
        <f t="shared" si="64"/>
        <v>0</v>
      </c>
      <c r="I172" s="67"/>
      <c r="J172" s="67"/>
      <c r="K172" s="67"/>
      <c r="L172" s="67"/>
      <c r="M172" s="62">
        <f t="shared" si="76"/>
        <v>0</v>
      </c>
      <c r="N172" s="62">
        <f t="shared" si="76"/>
        <v>0</v>
      </c>
      <c r="O172" s="62">
        <f t="shared" si="76"/>
        <v>0</v>
      </c>
      <c r="P172" s="62">
        <f t="shared" si="76"/>
        <v>0</v>
      </c>
      <c r="Q172" s="62">
        <f t="shared" si="76"/>
        <v>0</v>
      </c>
      <c r="R172" s="60">
        <f t="shared" si="67"/>
        <v>0</v>
      </c>
      <c r="S172" s="67"/>
      <c r="T172" s="67"/>
      <c r="U172" s="67"/>
      <c r="V172" s="67"/>
      <c r="W172" s="60">
        <f t="shared" si="61"/>
        <v>0</v>
      </c>
      <c r="X172" s="67"/>
      <c r="Y172" s="67"/>
      <c r="Z172" s="67"/>
      <c r="AA172" s="67"/>
      <c r="AB172" s="62">
        <f t="shared" si="71"/>
        <v>0</v>
      </c>
      <c r="AC172" s="62">
        <f t="shared" si="71"/>
        <v>0</v>
      </c>
      <c r="AD172" s="62">
        <f t="shared" si="71"/>
        <v>0</v>
      </c>
      <c r="AE172" s="62">
        <f t="shared" si="71"/>
        <v>0</v>
      </c>
      <c r="AF172" s="62">
        <f t="shared" si="71"/>
        <v>0</v>
      </c>
      <c r="AG172" s="60">
        <f t="shared" si="68"/>
        <v>0</v>
      </c>
      <c r="AH172" s="67"/>
      <c r="AI172" s="67"/>
      <c r="AJ172" s="67"/>
      <c r="AK172" s="67"/>
      <c r="AL172" s="60">
        <f t="shared" si="62"/>
        <v>0</v>
      </c>
      <c r="AM172" s="67"/>
      <c r="AN172" s="67"/>
      <c r="AO172" s="67"/>
      <c r="AP172" s="67"/>
      <c r="AQ172" s="62">
        <f t="shared" si="72"/>
        <v>0</v>
      </c>
      <c r="AR172" s="62">
        <f t="shared" si="72"/>
        <v>0</v>
      </c>
      <c r="AS172" s="62">
        <f t="shared" si="72"/>
        <v>0</v>
      </c>
      <c r="AT172" s="62">
        <f t="shared" si="72"/>
        <v>0</v>
      </c>
      <c r="AU172" s="62">
        <f t="shared" si="72"/>
        <v>0</v>
      </c>
      <c r="AW172" s="69"/>
    </row>
    <row r="173" spans="1:49" ht="20.25" hidden="1">
      <c r="A173" s="58"/>
      <c r="B173" s="76" t="s">
        <v>9</v>
      </c>
      <c r="C173" s="60">
        <f t="shared" si="70"/>
        <v>0</v>
      </c>
      <c r="D173" s="67">
        <f t="shared" si="77"/>
        <v>0</v>
      </c>
      <c r="E173" s="67">
        <f t="shared" si="77"/>
        <v>0</v>
      </c>
      <c r="F173" s="67">
        <f t="shared" si="77"/>
        <v>0</v>
      </c>
      <c r="G173" s="67">
        <f t="shared" si="77"/>
        <v>0</v>
      </c>
      <c r="H173" s="60">
        <f t="shared" si="64"/>
        <v>0</v>
      </c>
      <c r="I173" s="67"/>
      <c r="J173" s="67"/>
      <c r="K173" s="67"/>
      <c r="L173" s="67"/>
      <c r="M173" s="62">
        <f t="shared" si="76"/>
        <v>0</v>
      </c>
      <c r="N173" s="62">
        <f t="shared" si="76"/>
        <v>0</v>
      </c>
      <c r="O173" s="62">
        <f t="shared" si="76"/>
        <v>0</v>
      </c>
      <c r="P173" s="62">
        <f t="shared" si="76"/>
        <v>0</v>
      </c>
      <c r="Q173" s="62">
        <f t="shared" si="76"/>
        <v>0</v>
      </c>
      <c r="R173" s="60">
        <f t="shared" si="67"/>
        <v>0</v>
      </c>
      <c r="S173" s="67"/>
      <c r="T173" s="67"/>
      <c r="U173" s="67"/>
      <c r="V173" s="67"/>
      <c r="W173" s="60">
        <f t="shared" si="61"/>
        <v>0</v>
      </c>
      <c r="X173" s="67"/>
      <c r="Y173" s="67"/>
      <c r="Z173" s="67"/>
      <c r="AA173" s="67"/>
      <c r="AB173" s="62">
        <f t="shared" si="71"/>
        <v>0</v>
      </c>
      <c r="AC173" s="62">
        <f t="shared" si="71"/>
        <v>0</v>
      </c>
      <c r="AD173" s="62">
        <f t="shared" si="71"/>
        <v>0</v>
      </c>
      <c r="AE173" s="62">
        <f t="shared" si="71"/>
        <v>0</v>
      </c>
      <c r="AF173" s="62">
        <f t="shared" si="71"/>
        <v>0</v>
      </c>
      <c r="AG173" s="60">
        <f t="shared" si="68"/>
        <v>0</v>
      </c>
      <c r="AH173" s="67"/>
      <c r="AI173" s="67"/>
      <c r="AJ173" s="67"/>
      <c r="AK173" s="67"/>
      <c r="AL173" s="60">
        <f t="shared" si="62"/>
        <v>0</v>
      </c>
      <c r="AM173" s="67"/>
      <c r="AN173" s="67"/>
      <c r="AO173" s="67"/>
      <c r="AP173" s="67"/>
      <c r="AQ173" s="62">
        <f t="shared" si="72"/>
        <v>0</v>
      </c>
      <c r="AR173" s="62">
        <f t="shared" si="72"/>
        <v>0</v>
      </c>
      <c r="AS173" s="62">
        <f t="shared" si="72"/>
        <v>0</v>
      </c>
      <c r="AT173" s="62">
        <f t="shared" si="72"/>
        <v>0</v>
      </c>
      <c r="AU173" s="62">
        <f t="shared" si="72"/>
        <v>0</v>
      </c>
      <c r="AW173" s="69"/>
    </row>
    <row r="174" spans="1:49" ht="20.25" hidden="1">
      <c r="A174" s="58" t="s">
        <v>149</v>
      </c>
      <c r="B174" s="66" t="s">
        <v>150</v>
      </c>
      <c r="C174" s="60">
        <f t="shared" si="70"/>
        <v>0</v>
      </c>
      <c r="D174" s="74">
        <f>SUM(D175:D178)</f>
        <v>0</v>
      </c>
      <c r="E174" s="74">
        <f>SUM(E175:E178)</f>
        <v>0</v>
      </c>
      <c r="F174" s="74">
        <f>SUM(F175:F178)</f>
        <v>0</v>
      </c>
      <c r="G174" s="74">
        <f>SUM(G175:G178)</f>
        <v>0</v>
      </c>
      <c r="H174" s="60">
        <f t="shared" si="64"/>
        <v>0</v>
      </c>
      <c r="I174" s="74">
        <f>SUM(I175:I178)</f>
        <v>0</v>
      </c>
      <c r="J174" s="74">
        <f>SUM(J175:J178)</f>
        <v>0</v>
      </c>
      <c r="K174" s="74">
        <f>SUM(K175:K178)</f>
        <v>0</v>
      </c>
      <c r="L174" s="74">
        <f>SUM(L175:L178)</f>
        <v>0</v>
      </c>
      <c r="M174" s="56">
        <f t="shared" si="76"/>
        <v>0</v>
      </c>
      <c r="N174" s="62">
        <f t="shared" si="76"/>
        <v>0</v>
      </c>
      <c r="O174" s="62">
        <f t="shared" si="76"/>
        <v>0</v>
      </c>
      <c r="P174" s="62">
        <f t="shared" si="76"/>
        <v>0</v>
      </c>
      <c r="Q174" s="62">
        <f t="shared" si="76"/>
        <v>0</v>
      </c>
      <c r="R174" s="60">
        <f t="shared" si="67"/>
        <v>0</v>
      </c>
      <c r="S174" s="74">
        <f>SUM(S175:S178)</f>
        <v>0</v>
      </c>
      <c r="T174" s="74">
        <f>SUM(T175:T178)</f>
        <v>0</v>
      </c>
      <c r="U174" s="74">
        <f>SUM(U175:U178)</f>
        <v>0</v>
      </c>
      <c r="V174" s="74">
        <f>SUM(V175:V178)</f>
        <v>0</v>
      </c>
      <c r="W174" s="60">
        <f t="shared" si="61"/>
        <v>0</v>
      </c>
      <c r="X174" s="74">
        <f>SUM(X175:X178)</f>
        <v>0</v>
      </c>
      <c r="Y174" s="74">
        <f>SUM(Y175:Y178)</f>
        <v>0</v>
      </c>
      <c r="Z174" s="74">
        <f>SUM(Z175:Z178)</f>
        <v>0</v>
      </c>
      <c r="AA174" s="74">
        <f>SUM(AA175:AA178)</f>
        <v>0</v>
      </c>
      <c r="AB174" s="62">
        <f t="shared" si="71"/>
        <v>0</v>
      </c>
      <c r="AC174" s="62">
        <f t="shared" si="71"/>
        <v>0</v>
      </c>
      <c r="AD174" s="62">
        <f t="shared" si="71"/>
        <v>0</v>
      </c>
      <c r="AE174" s="62">
        <f t="shared" si="71"/>
        <v>0</v>
      </c>
      <c r="AF174" s="62">
        <f t="shared" si="71"/>
        <v>0</v>
      </c>
      <c r="AG174" s="60">
        <f t="shared" si="68"/>
        <v>0</v>
      </c>
      <c r="AH174" s="74">
        <f>SUM(AH175:AH178)</f>
        <v>0</v>
      </c>
      <c r="AI174" s="74">
        <f>SUM(AI175:AI178)</f>
        <v>0</v>
      </c>
      <c r="AJ174" s="74">
        <f>SUM(AJ175:AJ178)</f>
        <v>0</v>
      </c>
      <c r="AK174" s="74">
        <f>SUM(AK175:AK178)</f>
        <v>0</v>
      </c>
      <c r="AL174" s="60">
        <f t="shared" si="62"/>
        <v>0</v>
      </c>
      <c r="AM174" s="74">
        <f>SUM(AM175:AM178)</f>
        <v>0</v>
      </c>
      <c r="AN174" s="74">
        <f>SUM(AN175:AN178)</f>
        <v>0</v>
      </c>
      <c r="AO174" s="74">
        <f>SUM(AO175:AO178)</f>
        <v>0</v>
      </c>
      <c r="AP174" s="74">
        <f>SUM(AP175:AP178)</f>
        <v>0</v>
      </c>
      <c r="AQ174" s="62">
        <f t="shared" si="72"/>
        <v>0</v>
      </c>
      <c r="AR174" s="62">
        <f t="shared" si="72"/>
        <v>0</v>
      </c>
      <c r="AS174" s="62">
        <f t="shared" si="72"/>
        <v>0</v>
      </c>
      <c r="AT174" s="62">
        <f t="shared" si="72"/>
        <v>0</v>
      </c>
      <c r="AU174" s="62">
        <f t="shared" si="72"/>
        <v>0</v>
      </c>
      <c r="AW174" s="69"/>
    </row>
    <row r="175" spans="1:49" ht="20.25" hidden="1">
      <c r="A175" s="58"/>
      <c r="B175" s="76"/>
      <c r="C175" s="60"/>
      <c r="D175" s="67"/>
      <c r="E175" s="67"/>
      <c r="F175" s="67"/>
      <c r="G175" s="67"/>
      <c r="H175" s="60"/>
      <c r="I175" s="67"/>
      <c r="J175" s="67"/>
      <c r="K175" s="67"/>
      <c r="L175" s="67"/>
      <c r="M175" s="62"/>
      <c r="N175" s="62"/>
      <c r="O175" s="62"/>
      <c r="P175" s="62"/>
      <c r="Q175" s="62"/>
      <c r="R175" s="60"/>
      <c r="S175" s="67"/>
      <c r="T175" s="67"/>
      <c r="U175" s="67"/>
      <c r="V175" s="67"/>
      <c r="W175" s="60"/>
      <c r="X175" s="67"/>
      <c r="Y175" s="67"/>
      <c r="Z175" s="67"/>
      <c r="AA175" s="67"/>
      <c r="AB175" s="62"/>
      <c r="AC175" s="62"/>
      <c r="AD175" s="62"/>
      <c r="AE175" s="62"/>
      <c r="AF175" s="62"/>
      <c r="AG175" s="60"/>
      <c r="AH175" s="67"/>
      <c r="AI175" s="67"/>
      <c r="AJ175" s="67"/>
      <c r="AK175" s="67"/>
      <c r="AL175" s="60"/>
      <c r="AM175" s="67"/>
      <c r="AN175" s="67"/>
      <c r="AO175" s="67"/>
      <c r="AP175" s="67"/>
      <c r="AQ175" s="62"/>
      <c r="AR175" s="62"/>
      <c r="AS175" s="62"/>
      <c r="AT175" s="62"/>
      <c r="AU175" s="62"/>
      <c r="AW175" s="69"/>
    </row>
    <row r="176" spans="1:49" ht="20.25" hidden="1">
      <c r="A176" s="58"/>
      <c r="B176" s="76"/>
      <c r="C176" s="60"/>
      <c r="D176" s="67"/>
      <c r="E176" s="67"/>
      <c r="F176" s="67"/>
      <c r="G176" s="67"/>
      <c r="H176" s="60"/>
      <c r="I176" s="67"/>
      <c r="J176" s="67"/>
      <c r="K176" s="67"/>
      <c r="L176" s="67"/>
      <c r="M176" s="62"/>
      <c r="N176" s="62"/>
      <c r="O176" s="62"/>
      <c r="P176" s="62"/>
      <c r="Q176" s="62"/>
      <c r="R176" s="60"/>
      <c r="S176" s="67"/>
      <c r="T176" s="67"/>
      <c r="U176" s="67"/>
      <c r="V176" s="67"/>
      <c r="W176" s="60"/>
      <c r="X176" s="67"/>
      <c r="Y176" s="67"/>
      <c r="Z176" s="67"/>
      <c r="AA176" s="67"/>
      <c r="AB176" s="62"/>
      <c r="AC176" s="62"/>
      <c r="AD176" s="62"/>
      <c r="AE176" s="62"/>
      <c r="AF176" s="62"/>
      <c r="AG176" s="60"/>
      <c r="AH176" s="67"/>
      <c r="AI176" s="67"/>
      <c r="AJ176" s="67"/>
      <c r="AK176" s="67"/>
      <c r="AL176" s="60"/>
      <c r="AM176" s="67"/>
      <c r="AN176" s="67"/>
      <c r="AO176" s="67"/>
      <c r="AP176" s="67"/>
      <c r="AQ176" s="62"/>
      <c r="AR176" s="62"/>
      <c r="AS176" s="62"/>
      <c r="AT176" s="62"/>
      <c r="AU176" s="62"/>
      <c r="AW176" s="69"/>
    </row>
    <row r="177" spans="1:49" ht="20.25" hidden="1">
      <c r="A177" s="58"/>
      <c r="B177" s="76"/>
      <c r="C177" s="60"/>
      <c r="D177" s="67"/>
      <c r="E177" s="67"/>
      <c r="F177" s="67"/>
      <c r="G177" s="67"/>
      <c r="H177" s="60"/>
      <c r="I177" s="67"/>
      <c r="J177" s="67"/>
      <c r="K177" s="67"/>
      <c r="L177" s="67"/>
      <c r="M177" s="62"/>
      <c r="N177" s="62"/>
      <c r="O177" s="62"/>
      <c r="P177" s="62"/>
      <c r="Q177" s="62"/>
      <c r="R177" s="60"/>
      <c r="S177" s="67"/>
      <c r="T177" s="67"/>
      <c r="U177" s="67"/>
      <c r="V177" s="67"/>
      <c r="W177" s="60"/>
      <c r="X177" s="67"/>
      <c r="Y177" s="67"/>
      <c r="Z177" s="67"/>
      <c r="AA177" s="67"/>
      <c r="AB177" s="62"/>
      <c r="AC177" s="62"/>
      <c r="AD177" s="62"/>
      <c r="AE177" s="62"/>
      <c r="AF177" s="62"/>
      <c r="AG177" s="60"/>
      <c r="AH177" s="67"/>
      <c r="AI177" s="67"/>
      <c r="AJ177" s="67"/>
      <c r="AK177" s="67"/>
      <c r="AL177" s="60"/>
      <c r="AM177" s="67"/>
      <c r="AN177" s="67"/>
      <c r="AO177" s="67"/>
      <c r="AP177" s="67"/>
      <c r="AQ177" s="62"/>
      <c r="AR177" s="62"/>
      <c r="AS177" s="62"/>
      <c r="AT177" s="62"/>
      <c r="AU177" s="62"/>
      <c r="AW177" s="69"/>
    </row>
    <row r="178" spans="1:49" ht="20.25" hidden="1">
      <c r="A178" s="58"/>
      <c r="B178" s="76"/>
      <c r="C178" s="60"/>
      <c r="D178" s="67"/>
      <c r="E178" s="67"/>
      <c r="F178" s="67"/>
      <c r="G178" s="67"/>
      <c r="H178" s="60"/>
      <c r="I178" s="67"/>
      <c r="J178" s="67"/>
      <c r="K178" s="67"/>
      <c r="L178" s="67"/>
      <c r="M178" s="62"/>
      <c r="N178" s="62"/>
      <c r="O178" s="62"/>
      <c r="P178" s="62"/>
      <c r="Q178" s="62"/>
      <c r="R178" s="60"/>
      <c r="S178" s="67"/>
      <c r="T178" s="67"/>
      <c r="U178" s="67"/>
      <c r="V178" s="67"/>
      <c r="W178" s="60"/>
      <c r="X178" s="67"/>
      <c r="Y178" s="67"/>
      <c r="Z178" s="67"/>
      <c r="AA178" s="67"/>
      <c r="AB178" s="62"/>
      <c r="AC178" s="62"/>
      <c r="AD178" s="62"/>
      <c r="AE178" s="62"/>
      <c r="AF178" s="62"/>
      <c r="AG178" s="60"/>
      <c r="AH178" s="67"/>
      <c r="AI178" s="67"/>
      <c r="AJ178" s="67"/>
      <c r="AK178" s="67"/>
      <c r="AL178" s="60"/>
      <c r="AM178" s="67"/>
      <c r="AN178" s="67"/>
      <c r="AO178" s="67"/>
      <c r="AP178" s="67"/>
      <c r="AQ178" s="62"/>
      <c r="AR178" s="62"/>
      <c r="AS178" s="62"/>
      <c r="AT178" s="62"/>
      <c r="AU178" s="62"/>
      <c r="AW178" s="69"/>
    </row>
    <row r="179" spans="1:49" ht="20.25" hidden="1">
      <c r="A179" s="58" t="s">
        <v>151</v>
      </c>
      <c r="B179" s="66" t="s">
        <v>152</v>
      </c>
      <c r="C179" s="60">
        <f t="shared" si="70"/>
        <v>0</v>
      </c>
      <c r="D179" s="74">
        <f>SUM(D180:D183)</f>
        <v>0</v>
      </c>
      <c r="E179" s="74">
        <f>SUM(E180:E183)</f>
        <v>0</v>
      </c>
      <c r="F179" s="74">
        <f>SUM(F180:F183)</f>
        <v>0</v>
      </c>
      <c r="G179" s="74">
        <f>SUM(G180:G183)</f>
        <v>0</v>
      </c>
      <c r="H179" s="60">
        <f>SUM(I179:L179)</f>
        <v>0</v>
      </c>
      <c r="I179" s="74">
        <f>SUM(I180:I183)</f>
        <v>0</v>
      </c>
      <c r="J179" s="74">
        <f>SUM(J180:J183)</f>
        <v>0</v>
      </c>
      <c r="K179" s="74">
        <f>SUM(K180:K183)</f>
        <v>0</v>
      </c>
      <c r="L179" s="74">
        <f>SUM(L180:L183)</f>
        <v>0</v>
      </c>
      <c r="M179" s="62">
        <f>IF(C179&gt;0,IF(H179&gt;0,C179/H179*1000,0),0)</f>
        <v>0</v>
      </c>
      <c r="N179" s="62">
        <f>IF(D179&gt;0,IF(I179&gt;0,D179/I179*1000,0),0)</f>
        <v>0</v>
      </c>
      <c r="O179" s="62">
        <f>IF(E179&gt;0,IF(J179&gt;0,E179/J179*1000,0),0)</f>
        <v>0</v>
      </c>
      <c r="P179" s="62">
        <f>IF(F179&gt;0,IF(K179&gt;0,F179/K179*1000,0),0)</f>
        <v>0</v>
      </c>
      <c r="Q179" s="62">
        <f>IF(G179&gt;0,IF(L179&gt;0,G179/L179*1000,0),0)</f>
        <v>0</v>
      </c>
      <c r="R179" s="60">
        <f t="shared" si="67"/>
        <v>0</v>
      </c>
      <c r="S179" s="74">
        <f>SUM(S180:S183)</f>
        <v>0</v>
      </c>
      <c r="T179" s="74">
        <f>SUM(T180:T183)</f>
        <v>0</v>
      </c>
      <c r="U179" s="74">
        <f>SUM(U180:U183)</f>
        <v>0</v>
      </c>
      <c r="V179" s="74">
        <f>SUM(V180:V183)</f>
        <v>0</v>
      </c>
      <c r="W179" s="60">
        <f t="shared" si="61"/>
        <v>0</v>
      </c>
      <c r="X179" s="74">
        <f>SUM(X180:X183)</f>
        <v>0</v>
      </c>
      <c r="Y179" s="74">
        <f>SUM(Y180:Y183)</f>
        <v>0</v>
      </c>
      <c r="Z179" s="74">
        <f>SUM(Z180:Z183)</f>
        <v>0</v>
      </c>
      <c r="AA179" s="74">
        <f>SUM(AA180:AA183)</f>
        <v>0</v>
      </c>
      <c r="AB179" s="62">
        <f t="shared" si="71"/>
        <v>0</v>
      </c>
      <c r="AC179" s="62">
        <f t="shared" si="71"/>
        <v>0</v>
      </c>
      <c r="AD179" s="62">
        <f t="shared" si="71"/>
        <v>0</v>
      </c>
      <c r="AE179" s="62">
        <f t="shared" si="71"/>
        <v>0</v>
      </c>
      <c r="AF179" s="62">
        <f t="shared" si="71"/>
        <v>0</v>
      </c>
      <c r="AG179" s="60">
        <f t="shared" si="68"/>
        <v>0</v>
      </c>
      <c r="AH179" s="74">
        <f>SUM(AH180:AH183)</f>
        <v>0</v>
      </c>
      <c r="AI179" s="74">
        <f>SUM(AI180:AI183)</f>
        <v>0</v>
      </c>
      <c r="AJ179" s="74">
        <f>SUM(AJ180:AJ183)</f>
        <v>0</v>
      </c>
      <c r="AK179" s="74">
        <f>SUM(AK180:AK183)</f>
        <v>0</v>
      </c>
      <c r="AL179" s="60">
        <f t="shared" si="62"/>
        <v>0</v>
      </c>
      <c r="AM179" s="74">
        <f>SUM(AM180:AM183)</f>
        <v>0</v>
      </c>
      <c r="AN179" s="74">
        <f>SUM(AN180:AN183)</f>
        <v>0</v>
      </c>
      <c r="AO179" s="74">
        <f>SUM(AO180:AO183)</f>
        <v>0</v>
      </c>
      <c r="AP179" s="74">
        <f>SUM(AP180:AP183)</f>
        <v>0</v>
      </c>
      <c r="AQ179" s="62">
        <f t="shared" si="72"/>
        <v>0</v>
      </c>
      <c r="AR179" s="62">
        <f t="shared" si="72"/>
        <v>0</v>
      </c>
      <c r="AS179" s="62">
        <f t="shared" si="72"/>
        <v>0</v>
      </c>
      <c r="AT179" s="62">
        <f t="shared" si="72"/>
        <v>0</v>
      </c>
      <c r="AU179" s="62">
        <f t="shared" si="72"/>
        <v>0</v>
      </c>
      <c r="AW179" s="69"/>
    </row>
    <row r="180" spans="1:49" ht="20.25" hidden="1">
      <c r="A180" s="58"/>
      <c r="B180" s="76"/>
      <c r="C180" s="60"/>
      <c r="D180" s="67"/>
      <c r="E180" s="67"/>
      <c r="F180" s="67"/>
      <c r="G180" s="67"/>
      <c r="H180" s="60"/>
      <c r="I180" s="67"/>
      <c r="J180" s="67"/>
      <c r="K180" s="67"/>
      <c r="L180" s="67"/>
      <c r="M180" s="62"/>
      <c r="N180" s="62"/>
      <c r="O180" s="62"/>
      <c r="P180" s="62"/>
      <c r="Q180" s="62"/>
      <c r="R180" s="60"/>
      <c r="S180" s="67"/>
      <c r="T180" s="67"/>
      <c r="U180" s="67"/>
      <c r="V180" s="67"/>
      <c r="W180" s="60"/>
      <c r="X180" s="67"/>
      <c r="Y180" s="67"/>
      <c r="Z180" s="67"/>
      <c r="AA180" s="67"/>
      <c r="AB180" s="62"/>
      <c r="AC180" s="62"/>
      <c r="AD180" s="62"/>
      <c r="AE180" s="62"/>
      <c r="AF180" s="62"/>
      <c r="AG180" s="60"/>
      <c r="AH180" s="67"/>
      <c r="AI180" s="67"/>
      <c r="AJ180" s="67"/>
      <c r="AK180" s="67"/>
      <c r="AL180" s="60"/>
      <c r="AM180" s="67"/>
      <c r="AN180" s="67"/>
      <c r="AO180" s="67"/>
      <c r="AP180" s="67"/>
      <c r="AQ180" s="62"/>
      <c r="AR180" s="62"/>
      <c r="AS180" s="62"/>
      <c r="AT180" s="62"/>
      <c r="AU180" s="62"/>
      <c r="AW180" s="69"/>
    </row>
    <row r="181" spans="1:49" ht="20.25" hidden="1">
      <c r="A181" s="58"/>
      <c r="B181" s="76"/>
      <c r="C181" s="60"/>
      <c r="D181" s="67"/>
      <c r="E181" s="67"/>
      <c r="F181" s="67"/>
      <c r="G181" s="67"/>
      <c r="H181" s="60"/>
      <c r="I181" s="67"/>
      <c r="J181" s="67"/>
      <c r="K181" s="67"/>
      <c r="L181" s="67"/>
      <c r="M181" s="62"/>
      <c r="N181" s="62"/>
      <c r="O181" s="62"/>
      <c r="P181" s="62"/>
      <c r="Q181" s="62"/>
      <c r="R181" s="60"/>
      <c r="S181" s="67"/>
      <c r="T181" s="67"/>
      <c r="U181" s="67"/>
      <c r="V181" s="67"/>
      <c r="W181" s="60"/>
      <c r="X181" s="67"/>
      <c r="Y181" s="67"/>
      <c r="Z181" s="67"/>
      <c r="AA181" s="67"/>
      <c r="AB181" s="62"/>
      <c r="AC181" s="62"/>
      <c r="AD181" s="62"/>
      <c r="AE181" s="62"/>
      <c r="AF181" s="62"/>
      <c r="AG181" s="60"/>
      <c r="AH181" s="67"/>
      <c r="AI181" s="67"/>
      <c r="AJ181" s="67"/>
      <c r="AK181" s="67"/>
      <c r="AL181" s="60"/>
      <c r="AM181" s="67"/>
      <c r="AN181" s="67"/>
      <c r="AO181" s="67"/>
      <c r="AP181" s="67"/>
      <c r="AQ181" s="62"/>
      <c r="AR181" s="62"/>
      <c r="AS181" s="62"/>
      <c r="AT181" s="62"/>
      <c r="AU181" s="62"/>
      <c r="AW181" s="69"/>
    </row>
    <row r="182" spans="1:49" ht="20.25" hidden="1">
      <c r="A182" s="58"/>
      <c r="B182" s="76"/>
      <c r="C182" s="60"/>
      <c r="D182" s="67"/>
      <c r="E182" s="67"/>
      <c r="F182" s="67"/>
      <c r="G182" s="67"/>
      <c r="H182" s="60"/>
      <c r="I182" s="67"/>
      <c r="J182" s="67"/>
      <c r="K182" s="67"/>
      <c r="L182" s="67"/>
      <c r="M182" s="62"/>
      <c r="N182" s="62"/>
      <c r="O182" s="62"/>
      <c r="P182" s="62"/>
      <c r="Q182" s="62"/>
      <c r="R182" s="60"/>
      <c r="S182" s="67"/>
      <c r="T182" s="67"/>
      <c r="U182" s="67"/>
      <c r="V182" s="67"/>
      <c r="W182" s="60"/>
      <c r="X182" s="67"/>
      <c r="Y182" s="67"/>
      <c r="Z182" s="67"/>
      <c r="AA182" s="67"/>
      <c r="AB182" s="62"/>
      <c r="AC182" s="62"/>
      <c r="AD182" s="62"/>
      <c r="AE182" s="62"/>
      <c r="AF182" s="62"/>
      <c r="AG182" s="60"/>
      <c r="AH182" s="67"/>
      <c r="AI182" s="67"/>
      <c r="AJ182" s="67"/>
      <c r="AK182" s="67"/>
      <c r="AL182" s="60"/>
      <c r="AM182" s="67"/>
      <c r="AN182" s="67"/>
      <c r="AO182" s="67"/>
      <c r="AP182" s="67"/>
      <c r="AQ182" s="62"/>
      <c r="AR182" s="62"/>
      <c r="AS182" s="62"/>
      <c r="AT182" s="62"/>
      <c r="AU182" s="62"/>
      <c r="AW182" s="69"/>
    </row>
    <row r="183" spans="1:49" ht="20.25" hidden="1">
      <c r="A183" s="58"/>
      <c r="B183" s="76"/>
      <c r="C183" s="60"/>
      <c r="D183" s="67"/>
      <c r="E183" s="67"/>
      <c r="F183" s="67"/>
      <c r="G183" s="67"/>
      <c r="H183" s="60"/>
      <c r="I183" s="67"/>
      <c r="J183" s="67"/>
      <c r="K183" s="67"/>
      <c r="L183" s="67"/>
      <c r="M183" s="62"/>
      <c r="N183" s="62"/>
      <c r="O183" s="62"/>
      <c r="P183" s="62"/>
      <c r="Q183" s="62"/>
      <c r="R183" s="60"/>
      <c r="S183" s="67"/>
      <c r="T183" s="67"/>
      <c r="U183" s="67"/>
      <c r="V183" s="67"/>
      <c r="W183" s="60"/>
      <c r="X183" s="67"/>
      <c r="Y183" s="67"/>
      <c r="Z183" s="67"/>
      <c r="AA183" s="67"/>
      <c r="AB183" s="62"/>
      <c r="AC183" s="62"/>
      <c r="AD183" s="62"/>
      <c r="AE183" s="62"/>
      <c r="AF183" s="62"/>
      <c r="AG183" s="60"/>
      <c r="AH183" s="67"/>
      <c r="AI183" s="67"/>
      <c r="AJ183" s="67"/>
      <c r="AK183" s="67"/>
      <c r="AL183" s="60"/>
      <c r="AM183" s="67"/>
      <c r="AN183" s="67"/>
      <c r="AO183" s="67"/>
      <c r="AP183" s="67"/>
      <c r="AQ183" s="62"/>
      <c r="AR183" s="62"/>
      <c r="AS183" s="62"/>
      <c r="AT183" s="62"/>
      <c r="AU183" s="62"/>
      <c r="AW183" s="69"/>
    </row>
    <row r="184" spans="1:49" ht="20.25" hidden="1">
      <c r="A184" s="58" t="s">
        <v>153</v>
      </c>
      <c r="B184" s="66" t="s">
        <v>154</v>
      </c>
      <c r="C184" s="60">
        <f t="shared" si="70"/>
        <v>0</v>
      </c>
      <c r="D184" s="74">
        <f>SUM(D185:D188)</f>
        <v>0</v>
      </c>
      <c r="E184" s="74">
        <f>SUM(E185:E188)</f>
        <v>0</v>
      </c>
      <c r="F184" s="74">
        <f>SUM(F185:F188)</f>
        <v>0</v>
      </c>
      <c r="G184" s="74">
        <f>SUM(G185:G188)</f>
        <v>0</v>
      </c>
      <c r="H184" s="60">
        <f>SUM(I184:L184)</f>
        <v>0</v>
      </c>
      <c r="I184" s="74">
        <f>SUM(I185:I188)</f>
        <v>0</v>
      </c>
      <c r="J184" s="74">
        <f>SUM(J185:J188)</f>
        <v>0</v>
      </c>
      <c r="K184" s="74">
        <f>SUM(K185:K188)</f>
        <v>0</v>
      </c>
      <c r="L184" s="74">
        <f>SUM(L185:L188)</f>
        <v>0</v>
      </c>
      <c r="M184" s="62">
        <f>IF(C184&gt;0,IF(H184&gt;0,C184/H184*1000,0),0)</f>
        <v>0</v>
      </c>
      <c r="N184" s="62">
        <f>IF(D184&gt;0,IF(I184&gt;0,D184/I184*1000,0),0)</f>
        <v>0</v>
      </c>
      <c r="O184" s="62">
        <f>IF(E184&gt;0,IF(J184&gt;0,E184/J184*1000,0),0)</f>
        <v>0</v>
      </c>
      <c r="P184" s="62">
        <f>IF(F184&gt;0,IF(K184&gt;0,F184/K184*1000,0),0)</f>
        <v>0</v>
      </c>
      <c r="Q184" s="62">
        <f>IF(G184&gt;0,IF(L184&gt;0,G184/L184*1000,0),0)</f>
        <v>0</v>
      </c>
      <c r="R184" s="60">
        <f t="shared" si="67"/>
        <v>0</v>
      </c>
      <c r="S184" s="74">
        <f>SUM(S185:S188)</f>
        <v>0</v>
      </c>
      <c r="T184" s="74">
        <f>SUM(T185:T188)</f>
        <v>0</v>
      </c>
      <c r="U184" s="74">
        <f>SUM(U185:U188)</f>
        <v>0</v>
      </c>
      <c r="V184" s="74">
        <f>SUM(V185:V188)</f>
        <v>0</v>
      </c>
      <c r="W184" s="60">
        <f t="shared" si="61"/>
        <v>0</v>
      </c>
      <c r="X184" s="74">
        <f>SUM(X185:X188)</f>
        <v>0</v>
      </c>
      <c r="Y184" s="74">
        <f>SUM(Y185:Y188)</f>
        <v>0</v>
      </c>
      <c r="Z184" s="74">
        <f>SUM(Z185:Z188)</f>
        <v>0</v>
      </c>
      <c r="AA184" s="74">
        <f>SUM(AA185:AA188)</f>
        <v>0</v>
      </c>
      <c r="AB184" s="62">
        <f t="shared" si="71"/>
        <v>0</v>
      </c>
      <c r="AC184" s="62">
        <f t="shared" si="71"/>
        <v>0</v>
      </c>
      <c r="AD184" s="62">
        <f t="shared" si="71"/>
        <v>0</v>
      </c>
      <c r="AE184" s="62">
        <f t="shared" si="71"/>
        <v>0</v>
      </c>
      <c r="AF184" s="62">
        <f t="shared" si="71"/>
        <v>0</v>
      </c>
      <c r="AG184" s="60">
        <f t="shared" si="68"/>
        <v>0</v>
      </c>
      <c r="AH184" s="74">
        <f>SUM(AH185:AH188)</f>
        <v>0</v>
      </c>
      <c r="AI184" s="74">
        <f>SUM(AI185:AI188)</f>
        <v>0</v>
      </c>
      <c r="AJ184" s="74">
        <f>SUM(AJ185:AJ188)</f>
        <v>0</v>
      </c>
      <c r="AK184" s="74">
        <f>SUM(AK185:AK188)</f>
        <v>0</v>
      </c>
      <c r="AL184" s="60">
        <f t="shared" si="62"/>
        <v>0</v>
      </c>
      <c r="AM184" s="74">
        <f>SUM(AM185:AM188)</f>
        <v>0</v>
      </c>
      <c r="AN184" s="74">
        <f>SUM(AN185:AN188)</f>
        <v>0</v>
      </c>
      <c r="AO184" s="74">
        <f>SUM(AO185:AO188)</f>
        <v>0</v>
      </c>
      <c r="AP184" s="74">
        <f>SUM(AP185:AP188)</f>
        <v>0</v>
      </c>
      <c r="AQ184" s="62">
        <f t="shared" si="72"/>
        <v>0</v>
      </c>
      <c r="AR184" s="62">
        <f t="shared" si="72"/>
        <v>0</v>
      </c>
      <c r="AS184" s="62">
        <f t="shared" si="72"/>
        <v>0</v>
      </c>
      <c r="AT184" s="62">
        <f t="shared" si="72"/>
        <v>0</v>
      </c>
      <c r="AU184" s="62">
        <f t="shared" si="72"/>
        <v>0</v>
      </c>
      <c r="AW184" s="69"/>
    </row>
    <row r="185" spans="1:49" ht="20.25" hidden="1">
      <c r="A185" s="58"/>
      <c r="B185" s="76"/>
      <c r="C185" s="60"/>
      <c r="D185" s="67"/>
      <c r="E185" s="67"/>
      <c r="F185" s="67"/>
      <c r="G185" s="67"/>
      <c r="H185" s="60"/>
      <c r="I185" s="67"/>
      <c r="J185" s="67"/>
      <c r="K185" s="67"/>
      <c r="L185" s="67"/>
      <c r="M185" s="62"/>
      <c r="N185" s="62"/>
      <c r="O185" s="62"/>
      <c r="P185" s="62"/>
      <c r="Q185" s="62"/>
      <c r="R185" s="60"/>
      <c r="S185" s="67"/>
      <c r="T185" s="67"/>
      <c r="U185" s="67"/>
      <c r="V185" s="67"/>
      <c r="W185" s="60"/>
      <c r="X185" s="67"/>
      <c r="Y185" s="67"/>
      <c r="Z185" s="67"/>
      <c r="AA185" s="67"/>
      <c r="AB185" s="62"/>
      <c r="AC185" s="62"/>
      <c r="AD185" s="62"/>
      <c r="AE185" s="62"/>
      <c r="AF185" s="62"/>
      <c r="AG185" s="60"/>
      <c r="AH185" s="67"/>
      <c r="AI185" s="67"/>
      <c r="AJ185" s="67"/>
      <c r="AK185" s="67"/>
      <c r="AL185" s="60"/>
      <c r="AM185" s="67"/>
      <c r="AN185" s="67"/>
      <c r="AO185" s="67"/>
      <c r="AP185" s="67"/>
      <c r="AQ185" s="62"/>
      <c r="AR185" s="62"/>
      <c r="AS185" s="62"/>
      <c r="AT185" s="62"/>
      <c r="AU185" s="62"/>
      <c r="AW185" s="69"/>
    </row>
    <row r="186" spans="1:49" ht="20.25" hidden="1">
      <c r="A186" s="58"/>
      <c r="B186" s="76"/>
      <c r="C186" s="60"/>
      <c r="D186" s="67"/>
      <c r="E186" s="67"/>
      <c r="F186" s="67"/>
      <c r="G186" s="67"/>
      <c r="H186" s="60"/>
      <c r="I186" s="67"/>
      <c r="J186" s="67"/>
      <c r="K186" s="67"/>
      <c r="L186" s="67"/>
      <c r="M186" s="62"/>
      <c r="N186" s="62"/>
      <c r="O186" s="62"/>
      <c r="P186" s="62"/>
      <c r="Q186" s="62"/>
      <c r="R186" s="60"/>
      <c r="S186" s="67"/>
      <c r="T186" s="67"/>
      <c r="U186" s="67"/>
      <c r="V186" s="67"/>
      <c r="W186" s="60"/>
      <c r="X186" s="67"/>
      <c r="Y186" s="67"/>
      <c r="Z186" s="67"/>
      <c r="AA186" s="67"/>
      <c r="AB186" s="62"/>
      <c r="AC186" s="62"/>
      <c r="AD186" s="62"/>
      <c r="AE186" s="62"/>
      <c r="AF186" s="62"/>
      <c r="AG186" s="60"/>
      <c r="AH186" s="67"/>
      <c r="AI186" s="67"/>
      <c r="AJ186" s="67"/>
      <c r="AK186" s="67"/>
      <c r="AL186" s="60"/>
      <c r="AM186" s="67"/>
      <c r="AN186" s="67"/>
      <c r="AO186" s="67"/>
      <c r="AP186" s="67"/>
      <c r="AQ186" s="62"/>
      <c r="AR186" s="62"/>
      <c r="AS186" s="62"/>
      <c r="AT186" s="62"/>
      <c r="AU186" s="62"/>
      <c r="AW186" s="69"/>
    </row>
    <row r="187" spans="1:49" ht="20.25" hidden="1">
      <c r="A187" s="58"/>
      <c r="B187" s="76"/>
      <c r="C187" s="60"/>
      <c r="D187" s="67"/>
      <c r="E187" s="67"/>
      <c r="F187" s="67"/>
      <c r="G187" s="67"/>
      <c r="H187" s="60"/>
      <c r="I187" s="67"/>
      <c r="J187" s="67"/>
      <c r="K187" s="67"/>
      <c r="L187" s="67"/>
      <c r="M187" s="62"/>
      <c r="N187" s="62"/>
      <c r="O187" s="62"/>
      <c r="P187" s="62"/>
      <c r="Q187" s="62"/>
      <c r="R187" s="60"/>
      <c r="S187" s="67"/>
      <c r="T187" s="67"/>
      <c r="U187" s="67"/>
      <c r="V187" s="67"/>
      <c r="W187" s="60"/>
      <c r="X187" s="67"/>
      <c r="Y187" s="67"/>
      <c r="Z187" s="67"/>
      <c r="AA187" s="67"/>
      <c r="AB187" s="62"/>
      <c r="AC187" s="62"/>
      <c r="AD187" s="62"/>
      <c r="AE187" s="62"/>
      <c r="AF187" s="62"/>
      <c r="AG187" s="60"/>
      <c r="AH187" s="67"/>
      <c r="AI187" s="67"/>
      <c r="AJ187" s="67"/>
      <c r="AK187" s="67"/>
      <c r="AL187" s="60"/>
      <c r="AM187" s="67"/>
      <c r="AN187" s="67"/>
      <c r="AO187" s="67"/>
      <c r="AP187" s="67"/>
      <c r="AQ187" s="62"/>
      <c r="AR187" s="62"/>
      <c r="AS187" s="62"/>
      <c r="AT187" s="62"/>
      <c r="AU187" s="62"/>
      <c r="AW187" s="69"/>
    </row>
    <row r="188" spans="1:49" ht="20.25" hidden="1">
      <c r="A188" s="58"/>
      <c r="B188" s="76"/>
      <c r="C188" s="60"/>
      <c r="D188" s="67"/>
      <c r="E188" s="67"/>
      <c r="F188" s="67"/>
      <c r="G188" s="67"/>
      <c r="H188" s="60"/>
      <c r="I188" s="67"/>
      <c r="J188" s="67"/>
      <c r="K188" s="67"/>
      <c r="L188" s="67"/>
      <c r="M188" s="62"/>
      <c r="N188" s="62"/>
      <c r="O188" s="62"/>
      <c r="P188" s="62"/>
      <c r="Q188" s="62"/>
      <c r="R188" s="60"/>
      <c r="S188" s="67"/>
      <c r="T188" s="67"/>
      <c r="U188" s="67"/>
      <c r="V188" s="67"/>
      <c r="W188" s="60"/>
      <c r="X188" s="67"/>
      <c r="Y188" s="67"/>
      <c r="Z188" s="67"/>
      <c r="AA188" s="67"/>
      <c r="AB188" s="62"/>
      <c r="AC188" s="62"/>
      <c r="AD188" s="62"/>
      <c r="AE188" s="62"/>
      <c r="AF188" s="62"/>
      <c r="AG188" s="60"/>
      <c r="AH188" s="67"/>
      <c r="AI188" s="67"/>
      <c r="AJ188" s="67"/>
      <c r="AK188" s="67"/>
      <c r="AL188" s="60"/>
      <c r="AM188" s="67"/>
      <c r="AN188" s="67"/>
      <c r="AO188" s="67"/>
      <c r="AP188" s="67"/>
      <c r="AQ188" s="62"/>
      <c r="AR188" s="62"/>
      <c r="AS188" s="62"/>
      <c r="AT188" s="62"/>
      <c r="AU188" s="62"/>
      <c r="AW188" s="69"/>
    </row>
    <row r="189" spans="1:49" ht="20.25" hidden="1">
      <c r="A189" s="58" t="s">
        <v>155</v>
      </c>
      <c r="B189" s="66" t="s">
        <v>156</v>
      </c>
      <c r="C189" s="60">
        <f t="shared" si="70"/>
        <v>0</v>
      </c>
      <c r="D189" s="74">
        <f>SUM(D190:D193)</f>
        <v>0</v>
      </c>
      <c r="E189" s="74">
        <f>SUM(E190:E193)</f>
        <v>0</v>
      </c>
      <c r="F189" s="74">
        <f>SUM(F190:F193)</f>
        <v>0</v>
      </c>
      <c r="G189" s="74">
        <f>SUM(G190:G193)</f>
        <v>0</v>
      </c>
      <c r="H189" s="60">
        <f>SUM(I189:L189)</f>
        <v>0</v>
      </c>
      <c r="I189" s="74">
        <f>SUM(I190:I193)</f>
        <v>0</v>
      </c>
      <c r="J189" s="74">
        <f>SUM(J190:J193)</f>
        <v>0</v>
      </c>
      <c r="K189" s="74">
        <f>SUM(K190:K193)</f>
        <v>0</v>
      </c>
      <c r="L189" s="74">
        <f>SUM(L190:L193)</f>
        <v>0</v>
      </c>
      <c r="M189" s="62">
        <f>IF(C189&gt;0,IF(H189&gt;0,C189/H189*1000,0),0)</f>
        <v>0</v>
      </c>
      <c r="N189" s="62">
        <f>IF(D189&gt;0,IF(I189&gt;0,D189/I189*1000,0),0)</f>
        <v>0</v>
      </c>
      <c r="O189" s="62">
        <f>IF(E189&gt;0,IF(J189&gt;0,E189/J189*1000,0),0)</f>
        <v>0</v>
      </c>
      <c r="P189" s="62">
        <f>IF(F189&gt;0,IF(K189&gt;0,F189/K189*1000,0),0)</f>
        <v>0</v>
      </c>
      <c r="Q189" s="62">
        <f>IF(G189&gt;0,IF(L189&gt;0,G189/L189*1000,0),0)</f>
        <v>0</v>
      </c>
      <c r="R189" s="60">
        <f t="shared" si="67"/>
        <v>0</v>
      </c>
      <c r="S189" s="74">
        <f>SUM(S190:S193)</f>
        <v>0</v>
      </c>
      <c r="T189" s="74">
        <f>SUM(T190:T193)</f>
        <v>0</v>
      </c>
      <c r="U189" s="74">
        <f>SUM(U190:U193)</f>
        <v>0</v>
      </c>
      <c r="V189" s="74">
        <f>SUM(V190:V193)</f>
        <v>0</v>
      </c>
      <c r="W189" s="60">
        <f t="shared" si="61"/>
        <v>0</v>
      </c>
      <c r="X189" s="74">
        <f>SUM(X190:X193)</f>
        <v>0</v>
      </c>
      <c r="Y189" s="74">
        <f>SUM(Y190:Y193)</f>
        <v>0</v>
      </c>
      <c r="Z189" s="74">
        <f>SUM(Z190:Z193)</f>
        <v>0</v>
      </c>
      <c r="AA189" s="74">
        <f>SUM(AA190:AA193)</f>
        <v>0</v>
      </c>
      <c r="AB189" s="62">
        <f t="shared" si="71"/>
        <v>0</v>
      </c>
      <c r="AC189" s="62">
        <f t="shared" si="71"/>
        <v>0</v>
      </c>
      <c r="AD189" s="62">
        <f t="shared" si="71"/>
        <v>0</v>
      </c>
      <c r="AE189" s="62">
        <f t="shared" si="71"/>
        <v>0</v>
      </c>
      <c r="AF189" s="62">
        <f t="shared" si="71"/>
        <v>0</v>
      </c>
      <c r="AG189" s="60">
        <f t="shared" si="68"/>
        <v>0</v>
      </c>
      <c r="AH189" s="74">
        <f>SUM(AH190:AH193)</f>
        <v>0</v>
      </c>
      <c r="AI189" s="74">
        <f>SUM(AI190:AI193)</f>
        <v>0</v>
      </c>
      <c r="AJ189" s="74">
        <f>SUM(AJ190:AJ193)</f>
        <v>0</v>
      </c>
      <c r="AK189" s="74">
        <f>SUM(AK190:AK193)</f>
        <v>0</v>
      </c>
      <c r="AL189" s="60">
        <f t="shared" si="62"/>
        <v>0</v>
      </c>
      <c r="AM189" s="74">
        <f>SUM(AM190:AM193)</f>
        <v>0</v>
      </c>
      <c r="AN189" s="74">
        <f>SUM(AN190:AN193)</f>
        <v>0</v>
      </c>
      <c r="AO189" s="74">
        <f>SUM(AO190:AO193)</f>
        <v>0</v>
      </c>
      <c r="AP189" s="74">
        <f>SUM(AP190:AP193)</f>
        <v>0</v>
      </c>
      <c r="AQ189" s="62">
        <f t="shared" si="72"/>
        <v>0</v>
      </c>
      <c r="AR189" s="62">
        <f t="shared" si="72"/>
        <v>0</v>
      </c>
      <c r="AS189" s="62">
        <f t="shared" si="72"/>
        <v>0</v>
      </c>
      <c r="AT189" s="62">
        <f t="shared" si="72"/>
        <v>0</v>
      </c>
      <c r="AU189" s="62">
        <f t="shared" si="72"/>
        <v>0</v>
      </c>
      <c r="AW189" s="69"/>
    </row>
    <row r="190" spans="1:49" ht="20.25" hidden="1">
      <c r="A190" s="58"/>
      <c r="B190" s="76"/>
      <c r="C190" s="60"/>
      <c r="D190" s="67"/>
      <c r="E190" s="67"/>
      <c r="F190" s="67"/>
      <c r="G190" s="67"/>
      <c r="H190" s="60"/>
      <c r="I190" s="67"/>
      <c r="J190" s="67"/>
      <c r="K190" s="67"/>
      <c r="L190" s="67"/>
      <c r="M190" s="62"/>
      <c r="N190" s="62"/>
      <c r="O190" s="62"/>
      <c r="P190" s="62"/>
      <c r="Q190" s="62"/>
      <c r="R190" s="60"/>
      <c r="S190" s="67"/>
      <c r="T190" s="67"/>
      <c r="U190" s="67"/>
      <c r="V190" s="67"/>
      <c r="W190" s="60"/>
      <c r="X190" s="67"/>
      <c r="Y190" s="67"/>
      <c r="Z190" s="67"/>
      <c r="AA190" s="67"/>
      <c r="AB190" s="62"/>
      <c r="AC190" s="62"/>
      <c r="AD190" s="62"/>
      <c r="AE190" s="62"/>
      <c r="AF190" s="62"/>
      <c r="AG190" s="60"/>
      <c r="AH190" s="67"/>
      <c r="AI190" s="67"/>
      <c r="AJ190" s="67"/>
      <c r="AK190" s="67"/>
      <c r="AL190" s="60"/>
      <c r="AM190" s="67"/>
      <c r="AN190" s="67"/>
      <c r="AO190" s="67"/>
      <c r="AP190" s="67"/>
      <c r="AQ190" s="62"/>
      <c r="AR190" s="62"/>
      <c r="AS190" s="62"/>
      <c r="AT190" s="62"/>
      <c r="AU190" s="62"/>
      <c r="AW190" s="69"/>
    </row>
    <row r="191" spans="1:49" ht="20.25" hidden="1">
      <c r="A191" s="58"/>
      <c r="B191" s="76"/>
      <c r="C191" s="60"/>
      <c r="D191" s="67"/>
      <c r="E191" s="67"/>
      <c r="F191" s="67"/>
      <c r="G191" s="67"/>
      <c r="H191" s="60"/>
      <c r="I191" s="67"/>
      <c r="J191" s="67"/>
      <c r="K191" s="67"/>
      <c r="L191" s="67"/>
      <c r="M191" s="62"/>
      <c r="N191" s="62"/>
      <c r="O191" s="62"/>
      <c r="P191" s="62"/>
      <c r="Q191" s="62"/>
      <c r="R191" s="60"/>
      <c r="S191" s="67"/>
      <c r="T191" s="67"/>
      <c r="U191" s="67"/>
      <c r="V191" s="67"/>
      <c r="W191" s="60"/>
      <c r="X191" s="67"/>
      <c r="Y191" s="67"/>
      <c r="Z191" s="67"/>
      <c r="AA191" s="67"/>
      <c r="AB191" s="62"/>
      <c r="AC191" s="62"/>
      <c r="AD191" s="62"/>
      <c r="AE191" s="62"/>
      <c r="AF191" s="62"/>
      <c r="AG191" s="60"/>
      <c r="AH191" s="67"/>
      <c r="AI191" s="67"/>
      <c r="AJ191" s="67"/>
      <c r="AK191" s="67"/>
      <c r="AL191" s="60"/>
      <c r="AM191" s="67"/>
      <c r="AN191" s="67"/>
      <c r="AO191" s="67"/>
      <c r="AP191" s="67"/>
      <c r="AQ191" s="62"/>
      <c r="AR191" s="62"/>
      <c r="AS191" s="62"/>
      <c r="AT191" s="62"/>
      <c r="AU191" s="62"/>
      <c r="AW191" s="69"/>
    </row>
    <row r="192" spans="1:49" ht="20.25" hidden="1">
      <c r="A192" s="58"/>
      <c r="B192" s="76"/>
      <c r="C192" s="60"/>
      <c r="D192" s="67"/>
      <c r="E192" s="67"/>
      <c r="F192" s="67"/>
      <c r="G192" s="67"/>
      <c r="H192" s="60"/>
      <c r="I192" s="67"/>
      <c r="J192" s="67"/>
      <c r="K192" s="67"/>
      <c r="L192" s="67"/>
      <c r="M192" s="62"/>
      <c r="N192" s="62"/>
      <c r="O192" s="62"/>
      <c r="P192" s="62"/>
      <c r="Q192" s="62"/>
      <c r="R192" s="60"/>
      <c r="S192" s="67"/>
      <c r="T192" s="67"/>
      <c r="U192" s="67"/>
      <c r="V192" s="67"/>
      <c r="W192" s="60"/>
      <c r="X192" s="67"/>
      <c r="Y192" s="67"/>
      <c r="Z192" s="67"/>
      <c r="AA192" s="67"/>
      <c r="AB192" s="62"/>
      <c r="AC192" s="62"/>
      <c r="AD192" s="62"/>
      <c r="AE192" s="62"/>
      <c r="AF192" s="62"/>
      <c r="AG192" s="60"/>
      <c r="AH192" s="67"/>
      <c r="AI192" s="67"/>
      <c r="AJ192" s="67"/>
      <c r="AK192" s="67"/>
      <c r="AL192" s="60"/>
      <c r="AM192" s="67"/>
      <c r="AN192" s="67"/>
      <c r="AO192" s="67"/>
      <c r="AP192" s="67"/>
      <c r="AQ192" s="62"/>
      <c r="AR192" s="62"/>
      <c r="AS192" s="62"/>
      <c r="AT192" s="62"/>
      <c r="AU192" s="62"/>
      <c r="AW192" s="69"/>
    </row>
    <row r="193" spans="1:49" ht="20.25" hidden="1">
      <c r="A193" s="58"/>
      <c r="B193" s="76"/>
      <c r="C193" s="60"/>
      <c r="D193" s="67"/>
      <c r="E193" s="67"/>
      <c r="F193" s="67"/>
      <c r="G193" s="67"/>
      <c r="H193" s="60"/>
      <c r="I193" s="67"/>
      <c r="J193" s="67"/>
      <c r="K193" s="67"/>
      <c r="L193" s="67"/>
      <c r="M193" s="62"/>
      <c r="N193" s="62"/>
      <c r="O193" s="62"/>
      <c r="P193" s="62"/>
      <c r="Q193" s="62"/>
      <c r="R193" s="60"/>
      <c r="S193" s="67"/>
      <c r="T193" s="67"/>
      <c r="U193" s="67"/>
      <c r="V193" s="67"/>
      <c r="W193" s="60"/>
      <c r="X193" s="67"/>
      <c r="Y193" s="67"/>
      <c r="Z193" s="67"/>
      <c r="AA193" s="67"/>
      <c r="AB193" s="62"/>
      <c r="AC193" s="62"/>
      <c r="AD193" s="62"/>
      <c r="AE193" s="62"/>
      <c r="AF193" s="62"/>
      <c r="AG193" s="60"/>
      <c r="AH193" s="67"/>
      <c r="AI193" s="67"/>
      <c r="AJ193" s="67"/>
      <c r="AK193" s="67"/>
      <c r="AL193" s="60"/>
      <c r="AM193" s="67"/>
      <c r="AN193" s="67"/>
      <c r="AO193" s="67"/>
      <c r="AP193" s="67"/>
      <c r="AQ193" s="62"/>
      <c r="AR193" s="62"/>
      <c r="AS193" s="62"/>
      <c r="AT193" s="62"/>
      <c r="AU193" s="62"/>
      <c r="AW193" s="69"/>
    </row>
    <row r="194" spans="1:49" ht="20.25" hidden="1">
      <c r="A194" s="58" t="s">
        <v>157</v>
      </c>
      <c r="B194" s="59" t="s">
        <v>158</v>
      </c>
      <c r="C194" s="60">
        <f t="shared" si="70"/>
        <v>0</v>
      </c>
      <c r="D194" s="91"/>
      <c r="E194" s="91"/>
      <c r="F194" s="91"/>
      <c r="G194" s="91"/>
      <c r="H194" s="60">
        <f>SUM(I194:L194)</f>
        <v>0</v>
      </c>
      <c r="I194" s="91"/>
      <c r="J194" s="91"/>
      <c r="K194" s="91"/>
      <c r="L194" s="91"/>
      <c r="M194" s="62">
        <f aca="true" t="shared" si="78" ref="M194:Q195">IF(C194&gt;0,IF(H194&gt;0,C194/H194*1000,0),0)</f>
        <v>0</v>
      </c>
      <c r="N194" s="62">
        <f t="shared" si="78"/>
        <v>0</v>
      </c>
      <c r="O194" s="62">
        <f t="shared" si="78"/>
        <v>0</v>
      </c>
      <c r="P194" s="62">
        <f t="shared" si="78"/>
        <v>0</v>
      </c>
      <c r="Q194" s="62">
        <f t="shared" si="78"/>
        <v>0</v>
      </c>
      <c r="R194" s="60">
        <f t="shared" si="67"/>
        <v>0</v>
      </c>
      <c r="S194" s="91"/>
      <c r="T194" s="91"/>
      <c r="U194" s="91"/>
      <c r="V194" s="91"/>
      <c r="W194" s="60">
        <f>SUM(X194:AA194)</f>
        <v>0</v>
      </c>
      <c r="X194" s="91"/>
      <c r="Y194" s="91"/>
      <c r="Z194" s="91"/>
      <c r="AA194" s="91"/>
      <c r="AB194" s="62">
        <f t="shared" si="71"/>
        <v>0</v>
      </c>
      <c r="AC194" s="62">
        <f t="shared" si="71"/>
        <v>0</v>
      </c>
      <c r="AD194" s="62">
        <f t="shared" si="71"/>
        <v>0</v>
      </c>
      <c r="AE194" s="62">
        <f t="shared" si="71"/>
        <v>0</v>
      </c>
      <c r="AF194" s="62">
        <f t="shared" si="71"/>
        <v>0</v>
      </c>
      <c r="AG194" s="60">
        <f t="shared" si="68"/>
        <v>0</v>
      </c>
      <c r="AH194" s="91"/>
      <c r="AI194" s="91"/>
      <c r="AJ194" s="91"/>
      <c r="AK194" s="91"/>
      <c r="AL194" s="60">
        <f>SUM(AM194:AP194)</f>
        <v>0</v>
      </c>
      <c r="AM194" s="91"/>
      <c r="AN194" s="91"/>
      <c r="AO194" s="91"/>
      <c r="AP194" s="91"/>
      <c r="AQ194" s="62">
        <f t="shared" si="72"/>
        <v>0</v>
      </c>
      <c r="AR194" s="62">
        <f t="shared" si="72"/>
        <v>0</v>
      </c>
      <c r="AS194" s="62">
        <f t="shared" si="72"/>
        <v>0</v>
      </c>
      <c r="AT194" s="62">
        <f t="shared" si="72"/>
        <v>0</v>
      </c>
      <c r="AU194" s="62">
        <f t="shared" si="72"/>
        <v>0</v>
      </c>
      <c r="AW194" s="69"/>
    </row>
    <row r="195" spans="1:49" ht="20.25" hidden="1">
      <c r="A195" s="58" t="s">
        <v>159</v>
      </c>
      <c r="B195" s="59" t="s">
        <v>160</v>
      </c>
      <c r="C195" s="92"/>
      <c r="D195" s="93">
        <f>D65-D66-D83-D194-E11-F11-G11</f>
        <v>0</v>
      </c>
      <c r="E195" s="93">
        <f>E65-E66-E83-E194-F12-G12</f>
        <v>0</v>
      </c>
      <c r="F195" s="93">
        <f>F65-F66-F83-F194-G13</f>
        <v>0</v>
      </c>
      <c r="G195" s="93">
        <f>G65-G66-G83-G194</f>
        <v>0</v>
      </c>
      <c r="H195" s="92"/>
      <c r="I195" s="93">
        <f>I65-I66-I83-I194-J11-K11-L11</f>
        <v>0</v>
      </c>
      <c r="J195" s="93">
        <f>J65-J66-J83-J194-K12-L12</f>
        <v>0</v>
      </c>
      <c r="K195" s="93">
        <f>K65-K66-K83-K194-L13</f>
        <v>0</v>
      </c>
      <c r="L195" s="93">
        <f>L65-L66-L83-L194</f>
        <v>-0.1085666666666647</v>
      </c>
      <c r="M195" s="62">
        <f t="shared" si="78"/>
        <v>0</v>
      </c>
      <c r="N195" s="62">
        <f t="shared" si="78"/>
        <v>0</v>
      </c>
      <c r="O195" s="62">
        <f t="shared" si="78"/>
        <v>0</v>
      </c>
      <c r="P195" s="62">
        <f t="shared" si="78"/>
        <v>0</v>
      </c>
      <c r="Q195" s="62">
        <f t="shared" si="78"/>
        <v>0</v>
      </c>
      <c r="R195" s="92"/>
      <c r="S195" s="93">
        <f>S65-S66-S83-S194-T11-U11-V11</f>
        <v>0</v>
      </c>
      <c r="T195" s="93">
        <f>T65-T66-T83-T194-U12-V12</f>
        <v>0</v>
      </c>
      <c r="U195" s="93">
        <f>U65-U66-U83-U194-V13</f>
        <v>0</v>
      </c>
      <c r="V195" s="93">
        <f>V65-V66-V83-V194</f>
        <v>-2.1316282072803006E-14</v>
      </c>
      <c r="W195" s="92"/>
      <c r="X195" s="93">
        <f>X65-X66-X83-X194-Y11-Z11-AA11</f>
        <v>0</v>
      </c>
      <c r="Y195" s="93">
        <f>Y65-Y66-Y83-Y194-Z12-AA12</f>
        <v>0</v>
      </c>
      <c r="Z195" s="93">
        <f>Z65-Z66-Z83-Z194-AA13</f>
        <v>0</v>
      </c>
      <c r="AA195" s="93">
        <f>AA65-AA66-AA83-AA194</f>
        <v>-0.3831333333333298</v>
      </c>
      <c r="AB195" s="62">
        <f t="shared" si="71"/>
        <v>0</v>
      </c>
      <c r="AC195" s="62">
        <f t="shared" si="71"/>
        <v>0</v>
      </c>
      <c r="AD195" s="62">
        <f t="shared" si="71"/>
        <v>0</v>
      </c>
      <c r="AE195" s="62">
        <f t="shared" si="71"/>
        <v>0</v>
      </c>
      <c r="AF195" s="62">
        <f t="shared" si="71"/>
        <v>0</v>
      </c>
      <c r="AG195" s="92"/>
      <c r="AH195" s="93">
        <f>AH65-AH66-AH83-AH194-AI11-AJ11-AK11</f>
        <v>0</v>
      </c>
      <c r="AI195" s="93">
        <f>AI65-AI66-AI83-AI194-AJ12-AK12</f>
        <v>0</v>
      </c>
      <c r="AJ195" s="93">
        <f>AJ65-AJ66-AJ83-AJ194-AK13</f>
        <v>0</v>
      </c>
      <c r="AK195" s="93">
        <f>AK65-AK66-AK83-AK194</f>
        <v>2.1316282072803006E-14</v>
      </c>
      <c r="AL195" s="92"/>
      <c r="AM195" s="93">
        <f>AM65-AM66-AM83-AM194-AN11-AO11-AP11</f>
        <v>0</v>
      </c>
      <c r="AN195" s="93">
        <f>AN65-AN66-AN83-AN194-AO12-AP12</f>
        <v>0</v>
      </c>
      <c r="AO195" s="93">
        <f>AO65-AO66-AO83-AO194-AP13</f>
        <v>0</v>
      </c>
      <c r="AP195" s="93">
        <f>AP65-AP66-AP83-AP194</f>
        <v>0.2694999999999972</v>
      </c>
      <c r="AQ195" s="62">
        <f t="shared" si="72"/>
        <v>0</v>
      </c>
      <c r="AR195" s="62">
        <f t="shared" si="72"/>
        <v>0</v>
      </c>
      <c r="AS195" s="62">
        <f t="shared" si="72"/>
        <v>0</v>
      </c>
      <c r="AT195" s="62">
        <f t="shared" si="72"/>
        <v>0</v>
      </c>
      <c r="AU195" s="62">
        <f t="shared" si="72"/>
        <v>7.909566631837932E-11</v>
      </c>
      <c r="AW195" s="69"/>
    </row>
    <row r="196" spans="3:38" ht="20.25" hidden="1">
      <c r="C196" s="96">
        <f>C83+C66+C60-C8</f>
        <v>0</v>
      </c>
      <c r="H196" s="96"/>
      <c r="R196" s="96">
        <f>R83+R66+R60-R8</f>
        <v>0</v>
      </c>
      <c r="W196" s="96">
        <f>W83+W66+W60-W8</f>
        <v>0.3831333333333298</v>
      </c>
      <c r="AG196" s="96">
        <f>AG83+AG66+AG60-AG8</f>
        <v>0</v>
      </c>
      <c r="AL196" s="96">
        <f>AL83+AL66+AL60-AL8</f>
        <v>-0.2694999999999972</v>
      </c>
    </row>
    <row r="197" spans="4:39" ht="20.25" hidden="1">
      <c r="D197" s="96"/>
      <c r="I197" s="96"/>
      <c r="S197" s="96"/>
      <c r="X197" s="96"/>
      <c r="AH197" s="96"/>
      <c r="AM197" s="96"/>
    </row>
    <row r="198" spans="1:47" ht="20.25">
      <c r="A198" s="97"/>
      <c r="B198" s="98" t="s">
        <v>161</v>
      </c>
      <c r="C198" s="99">
        <f>'[1]Баланс'!T33</f>
        <v>25.5901</v>
      </c>
      <c r="D198" s="100"/>
      <c r="E198" s="100"/>
      <c r="F198" s="100"/>
      <c r="G198" s="100"/>
      <c r="H198" s="99">
        <f>'[1]Баланс'!T34</f>
        <v>3.7894</v>
      </c>
      <c r="I198" s="100"/>
      <c r="J198" s="100"/>
      <c r="K198" s="100"/>
      <c r="L198" s="100"/>
      <c r="M198" s="100"/>
      <c r="N198" s="100"/>
      <c r="O198" s="100"/>
      <c r="P198" s="100"/>
      <c r="Q198" s="100"/>
      <c r="R198" s="101">
        <f>'[1]Баланс'!R33</f>
        <v>12.8017</v>
      </c>
      <c r="S198" s="100"/>
      <c r="T198" s="100"/>
      <c r="U198" s="100"/>
      <c r="V198" s="100"/>
      <c r="W198" s="99">
        <f>'[1]Баланс'!R34</f>
        <v>3.7914</v>
      </c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99">
        <f>'[1]Баланс'!S33</f>
        <v>12.7884</v>
      </c>
      <c r="AH198" s="100"/>
      <c r="AI198" s="100"/>
      <c r="AJ198" s="100"/>
      <c r="AK198" s="100"/>
      <c r="AL198" s="101">
        <f>'[1]Баланс'!S34</f>
        <v>3.7875</v>
      </c>
      <c r="AM198" s="68"/>
      <c r="AN198" s="68"/>
      <c r="AO198" s="68"/>
      <c r="AP198" s="68"/>
      <c r="AQ198" s="68"/>
      <c r="AR198" s="68"/>
      <c r="AS198" s="68"/>
      <c r="AT198" s="68"/>
      <c r="AU198" s="68"/>
    </row>
    <row r="199" spans="2:38" ht="20.25">
      <c r="B199" s="95" t="s">
        <v>160</v>
      </c>
      <c r="C199" s="96">
        <f>C198-C62</f>
        <v>0</v>
      </c>
      <c r="H199" s="96">
        <f>H198-H62</f>
        <v>-4.999999999988347E-05</v>
      </c>
      <c r="R199" s="102">
        <f>R198-R62</f>
        <v>0</v>
      </c>
      <c r="W199" s="96">
        <f>W198-W62</f>
        <v>0</v>
      </c>
      <c r="AG199" s="96">
        <f>AG198-AG62</f>
        <v>0</v>
      </c>
      <c r="AL199" s="103">
        <f>AL198-AL62</f>
        <v>0</v>
      </c>
    </row>
    <row r="200" spans="3:38" ht="20.25">
      <c r="C200" s="104"/>
      <c r="R200" s="102"/>
      <c r="S200" s="102"/>
      <c r="T200" s="102"/>
      <c r="U200" s="102"/>
      <c r="V200" s="102"/>
      <c r="W200" s="102"/>
      <c r="AL200" s="102"/>
    </row>
    <row r="201" spans="3:39" ht="20.25">
      <c r="C201" s="105">
        <v>0.135</v>
      </c>
      <c r="D201" s="96"/>
      <c r="I201" s="96"/>
      <c r="S201" s="96"/>
      <c r="X201" s="96"/>
      <c r="AH201" s="96"/>
      <c r="AM201" s="96"/>
    </row>
    <row r="202" spans="3:21" ht="20.25">
      <c r="C202" s="106">
        <f>C198/C201</f>
        <v>189.55629629629627</v>
      </c>
      <c r="D202" s="106"/>
      <c r="E202" s="96"/>
      <c r="R202" s="102"/>
      <c r="U202" s="96"/>
    </row>
    <row r="203" spans="3:4" ht="20.25">
      <c r="C203" s="96">
        <f>C202-C8</f>
        <v>3.2783802962962625</v>
      </c>
      <c r="D203" s="69"/>
    </row>
    <row r="206" ht="20.25">
      <c r="C206" s="96"/>
    </row>
    <row r="208" ht="20.25">
      <c r="C208" s="96"/>
    </row>
    <row r="209" ht="20.25">
      <c r="C209" s="96"/>
    </row>
    <row r="210" ht="20.25">
      <c r="D210" s="96"/>
    </row>
  </sheetData>
  <sheetProtection/>
  <protectedRanges>
    <protectedRange sqref="I64:L64 D14:G14 I14:L14 I16:L17 E18:G18 J18:L18 I19:L19 D19:G19 D83:G84 S64:V64 X64:AA64 S14:V14 X14:AA14 S16:S17 X16:AA17 T16:V18 Y18:AA18 S83:V134 X83:AA134 AH64:AK64 AM64:AP64 AH14:AK14 AM14:AP14 AH16:AH17 AM16:AP17 AI16:AK18 AN18:AP18 AH83:AK134 AM83:AP134 D25:G25 D30:G30 D35:G35 D40:G40 D45:G45 D50:G50 D55:G55 D89:G89 D94:G94 D99:G99 D104:G104 D109:G109 D114:G114 D119:G119 D124:G124 D129:G129 D134:G134 D139:G139 D144:G144 D149:G149 D154:G154 D159:G159 D164:G164 D169:G169 D174:G174 D179:G179 D184:G184 D189:G189 D194:G194 AM66:AP73 S139:V194 X139:AA194 AH139:AK194 AM139:AP194 S19:V19 S25:V25 S30:V30 S35:V35 S40:V40 S45:V45 S50:V50 S55:V55 AH19:AK19 AH25:AK25 AH35:AK35 AH40:AK40 AH45:AK45 AH50:AK50 AH55:AK55 X19:AA19 AM19:AP19 AO15 X25:AA57 I25:L59 AH30:AK30 X59:AA59 X58:Y58 AA58 AM59:AP59 AM58:AN58 AP58 I83:L194 AM25:AP57 D66:G68 I66:L73 X66:AA73 S66:V73 AH66:AK73" name="Диапазон1"/>
    <protectedRange sqref="D11:D12 E12 I11:I12 J12 L11:L12 K11 U11 S11:S12 T12 V11:V12 X11:X12 Y12 AA11:AA12 Z11 AJ11 AH11:AH12 AI12 AK11:AK12 AM11:AM12 AN12 AP11:AP12 AO11" name="Диапазон1_1"/>
    <protectedRange sqref="I15:J15 X15:Y15 S15:T15 AM15:AN15 AH15:AI15 D15:G17 D26:G29 D36:G39 D41:G44 D46:G49 D51:G54 D56:G59 D64:G64 D190:G193 F11:G11 G12 D85:G88 D90:G93 D95:G98 D100:G103 D105:G108 D110:G113 D115:G118 D120:G123 D125:G128 D130:G133 D140:G143 D145:G148 D150:G153 D155:G158 D160:G163 D165:G168 D170:G173 D175:G178 D180:G183 D185:G188 S26:V29 S36:V39 S41:V44 S46:V49 S51:V54 AH26:AK29 AH36:AK39 AH41:AK44 AH46:AK49 AH51:AK54 S56:V59 AH56:AK59 AH135:AK138 AM135:AP138 S31:V34 D31:G34 S135:V138 X135:AA138 D61:G62 I62:L62 D135:G138 Z58 AO58 M81:Q82 D69:G82 I74:L82 S74:V82 X74:AA82 AH74:AK82 AM74:AP82 AH31:AK34" name="Диапазон1_3"/>
    <protectedRange sqref="D18 I18 S18 X18 AH18 AM18" name="Диапазон1_4"/>
    <protectedRange sqref="S20:V24 D20:G24 I20:L24 X20:AA24 AM20:AP24 AH20:AK24" name="Диапазон1_2"/>
    <protectedRange sqref="V62" name="Диапазон1_3_3_1_1"/>
    <protectedRange sqref="AA62" name="Диапазон1_3_3_1_1_1"/>
    <protectedRange sqref="AK62" name="Диапазон1_3_3_1_1_2"/>
    <protectedRange sqref="AP62" name="Диапазон1_3_3_1_1_3"/>
  </protectedRanges>
  <mergeCells count="14">
    <mergeCell ref="AQ3:AU5"/>
    <mergeCell ref="C4:L4"/>
    <mergeCell ref="R4:AA4"/>
    <mergeCell ref="AG4:AP4"/>
    <mergeCell ref="C5:G5"/>
    <mergeCell ref="H5:L5"/>
    <mergeCell ref="R5:V5"/>
    <mergeCell ref="W5:AA5"/>
    <mergeCell ref="AG5:AK5"/>
    <mergeCell ref="AL5:AP5"/>
    <mergeCell ref="A3:A6"/>
    <mergeCell ref="B3:B6"/>
    <mergeCell ref="M3:Q5"/>
    <mergeCell ref="AB3:AF5"/>
  </mergeCells>
  <conditionalFormatting sqref="I69:L73 I85:L88 I15:L17 L11 I64:L64 I10:L10 J12 D11:D12 D10:G10 E12 I11:I12 D15:G17 G11 F31 K31 S32:V32 S34:V34 S33:T33 V33 U31 X32:AA32 X34:AA34 X33:Y33 AA33 D32:G34 I32:L34 I61:L61 D21:G24 I21:L24">
    <cfRule type="cellIs" priority="206" dxfId="209" operator="equal" stopIfTrue="1">
      <formula>0</formula>
    </cfRule>
  </conditionalFormatting>
  <conditionalFormatting sqref="AB61:AF73 AQ61:AU73 M8:Q73 M83:Q195 AQ83:AU195 AB83:AF195">
    <cfRule type="cellIs" priority="207" dxfId="37" operator="greaterThan" stopIfTrue="1">
      <formula>8760</formula>
    </cfRule>
    <cfRule type="cellIs" priority="208" dxfId="210" operator="equal" stopIfTrue="1">
      <formula>0</formula>
    </cfRule>
  </conditionalFormatting>
  <conditionalFormatting sqref="E63:G63">
    <cfRule type="cellIs" priority="209" dxfId="210" operator="equal" stopIfTrue="1">
      <formula>0</formula>
    </cfRule>
  </conditionalFormatting>
  <conditionalFormatting sqref="I26:L29 I36:L39 I41:L44 I46:L49 I51:L54 I56:L59 I31:J31 L31">
    <cfRule type="cellIs" priority="205" dxfId="209" operator="equal" stopIfTrue="1">
      <formula>0</formula>
    </cfRule>
  </conditionalFormatting>
  <conditionalFormatting sqref="I115:L118 I120:L123 I125:L128 I130:L133 I140:L143 I145:L148 I150:L153 I155:L158 I160:L163 I165:L168 I170:L173 I175:L178 I180:L183 I185:L188 I190:L193">
    <cfRule type="cellIs" priority="199" dxfId="209" operator="equal" stopIfTrue="1">
      <formula>0</formula>
    </cfRule>
  </conditionalFormatting>
  <conditionalFormatting sqref="I90:L93">
    <cfRule type="cellIs" priority="204" dxfId="209" operator="equal" stopIfTrue="1">
      <formula>0</formula>
    </cfRule>
  </conditionalFormatting>
  <conditionalFormatting sqref="I95:L98">
    <cfRule type="cellIs" priority="203" dxfId="209" operator="equal" stopIfTrue="1">
      <formula>0</formula>
    </cfRule>
  </conditionalFormatting>
  <conditionalFormatting sqref="I100:L103">
    <cfRule type="cellIs" priority="202" dxfId="209" operator="equal" stopIfTrue="1">
      <formula>0</formula>
    </cfRule>
  </conditionalFormatting>
  <conditionalFormatting sqref="I105:L108">
    <cfRule type="cellIs" priority="201" dxfId="209" operator="equal" stopIfTrue="1">
      <formula>0</formula>
    </cfRule>
  </conditionalFormatting>
  <conditionalFormatting sqref="I110:L113">
    <cfRule type="cellIs" priority="200" dxfId="209" operator="equal" stopIfTrue="1">
      <formula>0</formula>
    </cfRule>
  </conditionalFormatting>
  <conditionalFormatting sqref="AB8:AF59">
    <cfRule type="cellIs" priority="197" dxfId="37" operator="greaterThan" stopIfTrue="1">
      <formula>8760</formula>
    </cfRule>
    <cfRule type="cellIs" priority="198" dxfId="210" operator="equal" stopIfTrue="1">
      <formula>0</formula>
    </cfRule>
  </conditionalFormatting>
  <conditionalFormatting sqref="AQ8:AU59">
    <cfRule type="cellIs" priority="195" dxfId="37" operator="greaterThan" stopIfTrue="1">
      <formula>8760</formula>
    </cfRule>
    <cfRule type="cellIs" priority="196" dxfId="210" operator="equal" stopIfTrue="1">
      <formula>0</formula>
    </cfRule>
  </conditionalFormatting>
  <conditionalFormatting sqref="D26:G29 D36:G39 D41:G44 D46:G49 D51:G54 D56:G59 D31:E31 G31">
    <cfRule type="cellIs" priority="194" dxfId="209" operator="equal" stopIfTrue="1">
      <formula>0</formula>
    </cfRule>
  </conditionalFormatting>
  <conditionalFormatting sqref="AB60:AF60">
    <cfRule type="cellIs" priority="192" dxfId="37" operator="greaterThan" stopIfTrue="1">
      <formula>8760</formula>
    </cfRule>
    <cfRule type="cellIs" priority="193" dxfId="210" operator="equal" stopIfTrue="1">
      <formula>0</formula>
    </cfRule>
  </conditionalFormatting>
  <conditionalFormatting sqref="AQ60:AU60">
    <cfRule type="cellIs" priority="190" dxfId="37" operator="greaterThan" stopIfTrue="1">
      <formula>8760</formula>
    </cfRule>
    <cfRule type="cellIs" priority="191" dxfId="210" operator="equal" stopIfTrue="1">
      <formula>0</formula>
    </cfRule>
  </conditionalFormatting>
  <conditionalFormatting sqref="D61:G62">
    <cfRule type="cellIs" priority="189" dxfId="209" operator="equal" stopIfTrue="1">
      <formula>0</formula>
    </cfRule>
  </conditionalFormatting>
  <conditionalFormatting sqref="D64:G64">
    <cfRule type="cellIs" priority="188" dxfId="209" operator="equal" stopIfTrue="1">
      <formula>0</formula>
    </cfRule>
  </conditionalFormatting>
  <conditionalFormatting sqref="X85:AA88 S85:V88 X15:AA17 AA11 X64:AA64 X10:AA10 Y12 S11:S12 V11 S10:V10 T12 X11:X12 S15:V17 X61:AA61">
    <cfRule type="cellIs" priority="187" dxfId="209" operator="equal" stopIfTrue="1">
      <formula>0</formula>
    </cfRule>
  </conditionalFormatting>
  <conditionalFormatting sqref="X115:AA118 X120:AA123 X125:AA128 X130:AA133 X135:AA136 X140:AA143 X145:AA148 X150:AA153 X155:AA158 X160:AA163 X165:AA168 X170:AA173 X175:AA178 X180:AA183 X185:AA188 X190:AA193 S115:V118 S120:V123 S125:V128 S130:V133 S135:V136 S140:V143 S145:V148 S150:V153 S155:V158 S160:V163 S165:V168 S170:V173 S175:V178 S180:V183 S185:V188 S190:V193 S138:V138 X138:AA138">
    <cfRule type="cellIs" priority="181" dxfId="209" operator="equal" stopIfTrue="1">
      <formula>0</formula>
    </cfRule>
  </conditionalFormatting>
  <conditionalFormatting sqref="X90:AA93 S90:V93">
    <cfRule type="cellIs" priority="186" dxfId="209" operator="equal" stopIfTrue="1">
      <formula>0</formula>
    </cfRule>
  </conditionalFormatting>
  <conditionalFormatting sqref="X95:AA98 S95:V98">
    <cfRule type="cellIs" priority="185" dxfId="209" operator="equal" stopIfTrue="1">
      <formula>0</formula>
    </cfRule>
  </conditionalFormatting>
  <conditionalFormatting sqref="X100:AA103 S100:V103">
    <cfRule type="cellIs" priority="184" dxfId="209" operator="equal" stopIfTrue="1">
      <formula>0</formula>
    </cfRule>
  </conditionalFormatting>
  <conditionalFormatting sqref="X105:AA108 S105:V108">
    <cfRule type="cellIs" priority="183" dxfId="209" operator="equal" stopIfTrue="1">
      <formula>0</formula>
    </cfRule>
  </conditionalFormatting>
  <conditionalFormatting sqref="X110:AA113 S110:V113">
    <cfRule type="cellIs" priority="182" dxfId="209" operator="equal" stopIfTrue="1">
      <formula>0</formula>
    </cfRule>
  </conditionalFormatting>
  <conditionalFormatting sqref="S61:V61">
    <cfRule type="cellIs" priority="180" dxfId="209" operator="equal" stopIfTrue="1">
      <formula>0</formula>
    </cfRule>
  </conditionalFormatting>
  <conditionalFormatting sqref="S64:V64">
    <cfRule type="cellIs" priority="179" dxfId="209" operator="equal" stopIfTrue="1">
      <formula>0</formula>
    </cfRule>
  </conditionalFormatting>
  <conditionalFormatting sqref="AM85:AP88 AH85:AK88 AM16:AP17 AP11 AM64:AP64 AM10:AP10 AN12 AH11:AH12 AK11 AH10:AK10 AI12 AM11:AM12 AH15:AK17 AM61:AP61 AM15:AN15 AP15">
    <cfRule type="cellIs" priority="178" dxfId="209" operator="equal" stopIfTrue="1">
      <formula>0</formula>
    </cfRule>
  </conditionalFormatting>
  <conditionalFormatting sqref="AM115:AP118 AM120:AP123 AM125:AP128 AM130:AP133 AM135:AP136 AM140:AP143 AM145:AP148 AM150:AP153 AM155:AP158 AM160:AP163 AM165:AP168 AM170:AP173 AM175:AP178 AM180:AP183 AM185:AP188 AM190:AP193 AH115:AK118 AH120:AK123 AH125:AK128 AH130:AK133 AH135:AK136 AH140:AK143 AH145:AK148 AH150:AK153 AH155:AK158 AH160:AK163 AH165:AK168 AH170:AK173 AH175:AK178 AH180:AK183 AH185:AK188 AH190:AK193 AH138:AK138 AM138:AP138">
    <cfRule type="cellIs" priority="172" dxfId="209" operator="equal" stopIfTrue="1">
      <formula>0</formula>
    </cfRule>
  </conditionalFormatting>
  <conditionalFormatting sqref="AM90:AP93 AH90:AK93">
    <cfRule type="cellIs" priority="177" dxfId="209" operator="equal" stopIfTrue="1">
      <formula>0</formula>
    </cfRule>
  </conditionalFormatting>
  <conditionalFormatting sqref="AM95:AP98 AH95:AK98">
    <cfRule type="cellIs" priority="176" dxfId="209" operator="equal" stopIfTrue="1">
      <formula>0</formula>
    </cfRule>
  </conditionalFormatting>
  <conditionalFormatting sqref="AM100:AP103 AH100:AK103">
    <cfRule type="cellIs" priority="175" dxfId="209" operator="equal" stopIfTrue="1">
      <formula>0</formula>
    </cfRule>
  </conditionalFormatting>
  <conditionalFormatting sqref="AM105:AP108 AH105:AK108">
    <cfRule type="cellIs" priority="174" dxfId="209" operator="equal" stopIfTrue="1">
      <formula>0</formula>
    </cfRule>
  </conditionalFormatting>
  <conditionalFormatting sqref="AM110:AP113 AH110:AK113">
    <cfRule type="cellIs" priority="173" dxfId="209" operator="equal" stopIfTrue="1">
      <formula>0</formula>
    </cfRule>
  </conditionalFormatting>
  <conditionalFormatting sqref="AH61:AK61">
    <cfRule type="cellIs" priority="171" dxfId="209" operator="equal" stopIfTrue="1">
      <formula>0</formula>
    </cfRule>
  </conditionalFormatting>
  <conditionalFormatting sqref="AH64:AK64">
    <cfRule type="cellIs" priority="170" dxfId="209" operator="equal" stopIfTrue="1">
      <formula>0</formula>
    </cfRule>
  </conditionalFormatting>
  <conditionalFormatting sqref="F11">
    <cfRule type="cellIs" priority="169" dxfId="209" operator="equal" stopIfTrue="1">
      <formula>0</formula>
    </cfRule>
  </conditionalFormatting>
  <conditionalFormatting sqref="G12">
    <cfRule type="cellIs" priority="168" dxfId="209" operator="equal" stopIfTrue="1">
      <formula>0</formula>
    </cfRule>
  </conditionalFormatting>
  <conditionalFormatting sqref="D69:G73">
    <cfRule type="cellIs" priority="167" dxfId="209" operator="equal" stopIfTrue="1">
      <formula>0</formula>
    </cfRule>
  </conditionalFormatting>
  <conditionalFormatting sqref="D85:G88">
    <cfRule type="cellIs" priority="166" dxfId="209" operator="equal" stopIfTrue="1">
      <formula>0</formula>
    </cfRule>
  </conditionalFormatting>
  <conditionalFormatting sqref="D90:G93">
    <cfRule type="cellIs" priority="165" dxfId="209" operator="equal" stopIfTrue="1">
      <formula>0</formula>
    </cfRule>
  </conditionalFormatting>
  <conditionalFormatting sqref="D95:G98">
    <cfRule type="cellIs" priority="164" dxfId="209" operator="equal" stopIfTrue="1">
      <formula>0</formula>
    </cfRule>
  </conditionalFormatting>
  <conditionalFormatting sqref="D100:G103">
    <cfRule type="cellIs" priority="163" dxfId="209" operator="equal" stopIfTrue="1">
      <formula>0</formula>
    </cfRule>
  </conditionalFormatting>
  <conditionalFormatting sqref="D105:G108">
    <cfRule type="cellIs" priority="162" dxfId="209" operator="equal" stopIfTrue="1">
      <formula>0</formula>
    </cfRule>
  </conditionalFormatting>
  <conditionalFormatting sqref="D110:G113">
    <cfRule type="cellIs" priority="161" dxfId="209" operator="equal" stopIfTrue="1">
      <formula>0</formula>
    </cfRule>
  </conditionalFormatting>
  <conditionalFormatting sqref="D115:G118">
    <cfRule type="cellIs" priority="160" dxfId="209" operator="equal" stopIfTrue="1">
      <formula>0</formula>
    </cfRule>
  </conditionalFormatting>
  <conditionalFormatting sqref="D120:G123">
    <cfRule type="cellIs" priority="159" dxfId="209" operator="equal" stopIfTrue="1">
      <formula>0</formula>
    </cfRule>
  </conditionalFormatting>
  <conditionalFormatting sqref="D125:G128">
    <cfRule type="cellIs" priority="158" dxfId="209" operator="equal" stopIfTrue="1">
      <formula>0</formula>
    </cfRule>
  </conditionalFormatting>
  <conditionalFormatting sqref="D130:G133">
    <cfRule type="cellIs" priority="157" dxfId="209" operator="equal" stopIfTrue="1">
      <formula>0</formula>
    </cfRule>
  </conditionalFormatting>
  <conditionalFormatting sqref="D140:G143">
    <cfRule type="cellIs" priority="156" dxfId="209" operator="equal" stopIfTrue="1">
      <formula>0</formula>
    </cfRule>
  </conditionalFormatting>
  <conditionalFormatting sqref="D145:G148">
    <cfRule type="cellIs" priority="155" dxfId="209" operator="equal" stopIfTrue="1">
      <formula>0</formula>
    </cfRule>
  </conditionalFormatting>
  <conditionalFormatting sqref="D150:G153">
    <cfRule type="cellIs" priority="154" dxfId="209" operator="equal" stopIfTrue="1">
      <formula>0</formula>
    </cfRule>
  </conditionalFormatting>
  <conditionalFormatting sqref="D155:G158">
    <cfRule type="cellIs" priority="153" dxfId="209" operator="equal" stopIfTrue="1">
      <formula>0</formula>
    </cfRule>
  </conditionalFormatting>
  <conditionalFormatting sqref="D160:G163">
    <cfRule type="cellIs" priority="152" dxfId="209" operator="equal" stopIfTrue="1">
      <formula>0</formula>
    </cfRule>
  </conditionalFormatting>
  <conditionalFormatting sqref="D165:G168">
    <cfRule type="cellIs" priority="151" dxfId="209" operator="equal" stopIfTrue="1">
      <formula>0</formula>
    </cfRule>
  </conditionalFormatting>
  <conditionalFormatting sqref="D170:G173">
    <cfRule type="cellIs" priority="150" dxfId="209" operator="equal" stopIfTrue="1">
      <formula>0</formula>
    </cfRule>
  </conditionalFormatting>
  <conditionalFormatting sqref="D175:G178">
    <cfRule type="cellIs" priority="149" dxfId="209" operator="equal" stopIfTrue="1">
      <formula>0</formula>
    </cfRule>
  </conditionalFormatting>
  <conditionalFormatting sqref="D180:G183">
    <cfRule type="cellIs" priority="148" dxfId="209" operator="equal" stopIfTrue="1">
      <formula>0</formula>
    </cfRule>
  </conditionalFormatting>
  <conditionalFormatting sqref="D185:G188">
    <cfRule type="cellIs" priority="147" dxfId="209" operator="equal" stopIfTrue="1">
      <formula>0</formula>
    </cfRule>
  </conditionalFormatting>
  <conditionalFormatting sqref="D190:G193">
    <cfRule type="cellIs" priority="146" dxfId="209" operator="equal" stopIfTrue="1">
      <formula>0</formula>
    </cfRule>
  </conditionalFormatting>
  <conditionalFormatting sqref="D63">
    <cfRule type="cellIs" priority="145" dxfId="210" operator="equal" stopIfTrue="1">
      <formula>0</formula>
    </cfRule>
  </conditionalFormatting>
  <conditionalFormatting sqref="S69:V73">
    <cfRule type="cellIs" priority="144" dxfId="209" operator="equal" stopIfTrue="1">
      <formula>0</formula>
    </cfRule>
  </conditionalFormatting>
  <conditionalFormatting sqref="X69:AA73">
    <cfRule type="cellIs" priority="143" dxfId="209" operator="equal" stopIfTrue="1">
      <formula>0</formula>
    </cfRule>
  </conditionalFormatting>
  <conditionalFormatting sqref="AH69:AK73">
    <cfRule type="cellIs" priority="142" dxfId="209" operator="equal" stopIfTrue="1">
      <formula>0</formula>
    </cfRule>
  </conditionalFormatting>
  <conditionalFormatting sqref="AM69:AP73">
    <cfRule type="cellIs" priority="141" dxfId="209" operator="equal" stopIfTrue="1">
      <formula>0</formula>
    </cfRule>
  </conditionalFormatting>
  <conditionalFormatting sqref="X137:Y137 AA137">
    <cfRule type="cellIs" priority="140" dxfId="209" operator="equal" stopIfTrue="1">
      <formula>0</formula>
    </cfRule>
  </conditionalFormatting>
  <conditionalFormatting sqref="S137:V137">
    <cfRule type="cellIs" priority="139" dxfId="209" operator="equal" stopIfTrue="1">
      <formula>0</formula>
    </cfRule>
  </conditionalFormatting>
  <conditionalFormatting sqref="Z137">
    <cfRule type="cellIs" priority="138" dxfId="209" operator="equal" stopIfTrue="1">
      <formula>0</formula>
    </cfRule>
  </conditionalFormatting>
  <conditionalFormatting sqref="AM137:AN137 AP137">
    <cfRule type="cellIs" priority="137" dxfId="209" operator="equal" stopIfTrue="1">
      <formula>0</formula>
    </cfRule>
  </conditionalFormatting>
  <conditionalFormatting sqref="AH137:AK137">
    <cfRule type="cellIs" priority="136" dxfId="209" operator="equal" stopIfTrue="1">
      <formula>0</formula>
    </cfRule>
  </conditionalFormatting>
  <conditionalFormatting sqref="AO137">
    <cfRule type="cellIs" priority="135" dxfId="209" operator="equal" stopIfTrue="1">
      <formula>0</formula>
    </cfRule>
  </conditionalFormatting>
  <conditionalFormatting sqref="S21:V22 S24:V24 S23:T23 V23 X24:AA24 X23:Y23 AA23 X21:AA22">
    <cfRule type="cellIs" priority="134" dxfId="209" operator="equal" stopIfTrue="1">
      <formula>0</formula>
    </cfRule>
  </conditionalFormatting>
  <conditionalFormatting sqref="X26:AA27 X36:AA39 X41:AA44 X46:AA49 X51:AA54 X56:AA57 X31:Y31 AA31 X29:AA29 X28:Y28 AA28 X59:AA59 X58:Y58 AA58">
    <cfRule type="cellIs" priority="133" dxfId="209" operator="equal" stopIfTrue="1">
      <formula>0</formula>
    </cfRule>
  </conditionalFormatting>
  <conditionalFormatting sqref="S26:V29 S36:V39 S41:V44 S46:V49 S51:V54 S56:V59 S31:T31 V31">
    <cfRule type="cellIs" priority="132" dxfId="209" operator="equal" stopIfTrue="1">
      <formula>0</formula>
    </cfRule>
  </conditionalFormatting>
  <conditionalFormatting sqref="AH24:AK24 AM24:AP24 AM21:AN23 AP21:AP23 AH21:AI23 AK21:AK23">
    <cfRule type="cellIs" priority="131" dxfId="209" operator="equal" stopIfTrue="1">
      <formula>0</formula>
    </cfRule>
  </conditionalFormatting>
  <conditionalFormatting sqref="AM26:AP27 AM36:AP39 AM41:AP44 AM46:AP49 AM51:AP54 AM56:AP57 AM59:AP59 AM58:AN58 AP58 AM29:AP29 AM28:AN28 AP28">
    <cfRule type="cellIs" priority="130" dxfId="209" operator="equal" stopIfTrue="1">
      <formula>0</formula>
    </cfRule>
  </conditionalFormatting>
  <conditionalFormatting sqref="AH26:AK29 AH36:AK39 AH41:AK44 AH46:AK49 AH51:AK54 AH56:AK59">
    <cfRule type="cellIs" priority="129" dxfId="209" operator="equal" stopIfTrue="1">
      <formula>0</formula>
    </cfRule>
  </conditionalFormatting>
  <conditionalFormatting sqref="V138">
    <cfRule type="cellIs" priority="128" dxfId="209" operator="equal" stopIfTrue="1">
      <formula>0</formula>
    </cfRule>
  </conditionalFormatting>
  <conditionalFormatting sqref="AA138">
    <cfRule type="cellIs" priority="127" dxfId="209" operator="equal" stopIfTrue="1">
      <formula>0</formula>
    </cfRule>
  </conditionalFormatting>
  <conditionalFormatting sqref="AK138">
    <cfRule type="cellIs" priority="126" dxfId="209" operator="equal" stopIfTrue="1">
      <formula>0</formula>
    </cfRule>
  </conditionalFormatting>
  <conditionalFormatting sqref="AP138">
    <cfRule type="cellIs" priority="125" dxfId="209" operator="equal" stopIfTrue="1">
      <formula>0</formula>
    </cfRule>
  </conditionalFormatting>
  <conditionalFormatting sqref="X137:Y137 AA137">
    <cfRule type="cellIs" priority="124" dxfId="209" operator="equal" stopIfTrue="1">
      <formula>0</formula>
    </cfRule>
  </conditionalFormatting>
  <conditionalFormatting sqref="S137:V137">
    <cfRule type="cellIs" priority="123" dxfId="209" operator="equal" stopIfTrue="1">
      <formula>0</formula>
    </cfRule>
  </conditionalFormatting>
  <conditionalFormatting sqref="Z137">
    <cfRule type="cellIs" priority="122" dxfId="209" operator="equal" stopIfTrue="1">
      <formula>0</formula>
    </cfRule>
  </conditionalFormatting>
  <conditionalFormatting sqref="AM137:AN137 AP137">
    <cfRule type="cellIs" priority="121" dxfId="209" operator="equal" stopIfTrue="1">
      <formula>0</formula>
    </cfRule>
  </conditionalFormatting>
  <conditionalFormatting sqref="AH137:AK137">
    <cfRule type="cellIs" priority="120" dxfId="209" operator="equal" stopIfTrue="1">
      <formula>0</formula>
    </cfRule>
  </conditionalFormatting>
  <conditionalFormatting sqref="AO137">
    <cfRule type="cellIs" priority="119" dxfId="209" operator="equal" stopIfTrue="1">
      <formula>0</formula>
    </cfRule>
  </conditionalFormatting>
  <conditionalFormatting sqref="S135:V138">
    <cfRule type="cellIs" priority="118" dxfId="209" operator="equal" stopIfTrue="1">
      <formula>0</formula>
    </cfRule>
  </conditionalFormatting>
  <conditionalFormatting sqref="X135:AA138">
    <cfRule type="cellIs" priority="117" dxfId="209" operator="equal" stopIfTrue="1">
      <formula>0</formula>
    </cfRule>
  </conditionalFormatting>
  <conditionalFormatting sqref="AH135:AK138">
    <cfRule type="cellIs" priority="116" dxfId="209" operator="equal" stopIfTrue="1">
      <formula>0</formula>
    </cfRule>
  </conditionalFormatting>
  <conditionalFormatting sqref="AM135:AP138">
    <cfRule type="cellIs" priority="115" dxfId="209" operator="equal" stopIfTrue="1">
      <formula>0</formula>
    </cfRule>
  </conditionalFormatting>
  <conditionalFormatting sqref="U23">
    <cfRule type="cellIs" priority="114" dxfId="209" operator="equal" stopIfTrue="1">
      <formula>0</formula>
    </cfRule>
  </conditionalFormatting>
  <conditionalFormatting sqref="AJ23">
    <cfRule type="cellIs" priority="113" dxfId="209" operator="equal" stopIfTrue="1">
      <formula>0</formula>
    </cfRule>
  </conditionalFormatting>
  <conditionalFormatting sqref="U33">
    <cfRule type="cellIs" priority="112" dxfId="209" operator="equal" stopIfTrue="1">
      <formula>0</formula>
    </cfRule>
  </conditionalFormatting>
  <conditionalFormatting sqref="Z28">
    <cfRule type="cellIs" priority="111" dxfId="209" operator="equal" stopIfTrue="1">
      <formula>0</formula>
    </cfRule>
  </conditionalFormatting>
  <conditionalFormatting sqref="Z31">
    <cfRule type="cellIs" priority="110" dxfId="209" operator="equal" stopIfTrue="1">
      <formula>0</formula>
    </cfRule>
  </conditionalFormatting>
  <conditionalFormatting sqref="Z33">
    <cfRule type="cellIs" priority="109" dxfId="209" operator="equal" stopIfTrue="1">
      <formula>0</formula>
    </cfRule>
  </conditionalFormatting>
  <conditionalFormatting sqref="AO15">
    <cfRule type="cellIs" priority="108" dxfId="209" operator="equal" stopIfTrue="1">
      <formula>0</formula>
    </cfRule>
  </conditionalFormatting>
  <conditionalFormatting sqref="Z23">
    <cfRule type="cellIs" priority="107" dxfId="209" operator="equal" stopIfTrue="1">
      <formula>0</formula>
    </cfRule>
  </conditionalFormatting>
  <conditionalFormatting sqref="J63:L63">
    <cfRule type="cellIs" priority="106" dxfId="210" operator="equal" stopIfTrue="1">
      <formula>0</formula>
    </cfRule>
  </conditionalFormatting>
  <conditionalFormatting sqref="I63">
    <cfRule type="cellIs" priority="105" dxfId="210" operator="equal" stopIfTrue="1">
      <formula>0</formula>
    </cfRule>
  </conditionalFormatting>
  <conditionalFormatting sqref="T63:V63">
    <cfRule type="cellIs" priority="104" dxfId="210" operator="equal" stopIfTrue="1">
      <formula>0</formula>
    </cfRule>
  </conditionalFormatting>
  <conditionalFormatting sqref="S63">
    <cfRule type="cellIs" priority="103" dxfId="210" operator="equal" stopIfTrue="1">
      <formula>0</formula>
    </cfRule>
  </conditionalFormatting>
  <conditionalFormatting sqref="Y63:AA63">
    <cfRule type="cellIs" priority="102" dxfId="210" operator="equal" stopIfTrue="1">
      <formula>0</formula>
    </cfRule>
  </conditionalFormatting>
  <conditionalFormatting sqref="X63">
    <cfRule type="cellIs" priority="101" dxfId="210" operator="equal" stopIfTrue="1">
      <formula>0</formula>
    </cfRule>
  </conditionalFormatting>
  <conditionalFormatting sqref="AI63:AK63">
    <cfRule type="cellIs" priority="100" dxfId="210" operator="equal" stopIfTrue="1">
      <formula>0</formula>
    </cfRule>
  </conditionalFormatting>
  <conditionalFormatting sqref="AH63">
    <cfRule type="cellIs" priority="99" dxfId="210" operator="equal" stopIfTrue="1">
      <formula>0</formula>
    </cfRule>
  </conditionalFormatting>
  <conditionalFormatting sqref="AN63:AP63">
    <cfRule type="cellIs" priority="98" dxfId="210" operator="equal" stopIfTrue="1">
      <formula>0</formula>
    </cfRule>
  </conditionalFormatting>
  <conditionalFormatting sqref="AM63">
    <cfRule type="cellIs" priority="97" dxfId="210" operator="equal" stopIfTrue="1">
      <formula>0</formula>
    </cfRule>
  </conditionalFormatting>
  <conditionalFormatting sqref="U137">
    <cfRule type="cellIs" priority="96" dxfId="209" operator="equal" stopIfTrue="1">
      <formula>0</formula>
    </cfRule>
  </conditionalFormatting>
  <conditionalFormatting sqref="U137">
    <cfRule type="cellIs" priority="95" dxfId="209" operator="equal" stopIfTrue="1">
      <formula>0</formula>
    </cfRule>
  </conditionalFormatting>
  <conditionalFormatting sqref="U137">
    <cfRule type="cellIs" priority="94" dxfId="209" operator="equal" stopIfTrue="1">
      <formula>0</formula>
    </cfRule>
  </conditionalFormatting>
  <conditionalFormatting sqref="Z137">
    <cfRule type="cellIs" priority="93" dxfId="209" operator="equal" stopIfTrue="1">
      <formula>0</formula>
    </cfRule>
  </conditionalFormatting>
  <conditionalFormatting sqref="Z137">
    <cfRule type="cellIs" priority="92" dxfId="209" operator="equal" stopIfTrue="1">
      <formula>0</formula>
    </cfRule>
  </conditionalFormatting>
  <conditionalFormatting sqref="Z137">
    <cfRule type="cellIs" priority="91" dxfId="209" operator="equal" stopIfTrue="1">
      <formula>0</formula>
    </cfRule>
  </conditionalFormatting>
  <conditionalFormatting sqref="AH24:AK24 AH21:AI23 AK21:AK23">
    <cfRule type="cellIs" priority="89" dxfId="209" operator="equal" stopIfTrue="1">
      <formula>0</formula>
    </cfRule>
  </conditionalFormatting>
  <conditionalFormatting sqref="Z23">
    <cfRule type="cellIs" priority="90" dxfId="209" operator="equal" stopIfTrue="1">
      <formula>0</formula>
    </cfRule>
  </conditionalFormatting>
  <conditionalFormatting sqref="AJ23">
    <cfRule type="cellIs" priority="88" dxfId="209" operator="equal" stopIfTrue="1">
      <formula>0</formula>
    </cfRule>
  </conditionalFormatting>
  <conditionalFormatting sqref="AJ23">
    <cfRule type="cellIs" priority="87" dxfId="209" operator="equal" stopIfTrue="1">
      <formula>0</formula>
    </cfRule>
  </conditionalFormatting>
  <conditionalFormatting sqref="I21:L24">
    <cfRule type="cellIs" priority="78" dxfId="209" operator="equal" stopIfTrue="1">
      <formula>0</formula>
    </cfRule>
  </conditionalFormatting>
  <conditionalFormatting sqref="AM24:AP24 AM21:AN23 AP21:AP23">
    <cfRule type="cellIs" priority="86" dxfId="209" operator="equal" stopIfTrue="1">
      <formula>0</formula>
    </cfRule>
  </conditionalFormatting>
  <conditionalFormatting sqref="AM24:AP24 AM21:AN23 AP21:AP23 AH23:AK24 AH21:AI22 AK21:AK22">
    <cfRule type="cellIs" priority="76" dxfId="209" operator="equal" stopIfTrue="1">
      <formula>0</formula>
    </cfRule>
  </conditionalFormatting>
  <conditionalFormatting sqref="D21:G24">
    <cfRule type="cellIs" priority="75" dxfId="209" operator="equal" stopIfTrue="1">
      <formula>0</formula>
    </cfRule>
  </conditionalFormatting>
  <conditionalFormatting sqref="F21:F23">
    <cfRule type="cellIs" priority="85" dxfId="209" operator="equal" stopIfTrue="1">
      <formula>0</formula>
    </cfRule>
  </conditionalFormatting>
  <conditionalFormatting sqref="F23">
    <cfRule type="cellIs" priority="84" dxfId="209" operator="equal" stopIfTrue="1">
      <formula>0</formula>
    </cfRule>
  </conditionalFormatting>
  <conditionalFormatting sqref="K21:K23">
    <cfRule type="cellIs" priority="83" dxfId="209" operator="equal" stopIfTrue="1">
      <formula>0</formula>
    </cfRule>
  </conditionalFormatting>
  <conditionalFormatting sqref="K23">
    <cfRule type="cellIs" priority="82" dxfId="209" operator="equal" stopIfTrue="1">
      <formula>0</formula>
    </cfRule>
  </conditionalFormatting>
  <conditionalFormatting sqref="D21:G24">
    <cfRule type="cellIs" priority="81" dxfId="209" operator="equal" stopIfTrue="1">
      <formula>0</formula>
    </cfRule>
  </conditionalFormatting>
  <conditionalFormatting sqref="M20:Q24 AB20:AF24">
    <cfRule type="cellIs" priority="79" dxfId="37" operator="greaterThan" stopIfTrue="1">
      <formula>8760</formula>
    </cfRule>
    <cfRule type="cellIs" priority="80" dxfId="210" operator="equal" stopIfTrue="1">
      <formula>0</formula>
    </cfRule>
  </conditionalFormatting>
  <conditionalFormatting sqref="S21:V24 X21:AA24">
    <cfRule type="cellIs" priority="77" dxfId="209" operator="equal" stopIfTrue="1">
      <formula>0</formula>
    </cfRule>
  </conditionalFormatting>
  <conditionalFormatting sqref="D21:G24">
    <cfRule type="cellIs" priority="74" dxfId="209" operator="equal" stopIfTrue="1">
      <formula>0</formula>
    </cfRule>
  </conditionalFormatting>
  <conditionalFormatting sqref="I21:L24">
    <cfRule type="cellIs" priority="73" dxfId="209" operator="equal" stopIfTrue="1">
      <formula>0</formula>
    </cfRule>
  </conditionalFormatting>
  <conditionalFormatting sqref="I21:L24">
    <cfRule type="cellIs" priority="72" dxfId="209" operator="equal" stopIfTrue="1">
      <formula>0</formula>
    </cfRule>
  </conditionalFormatting>
  <conditionalFormatting sqref="X21:AA24">
    <cfRule type="cellIs" priority="71" dxfId="209" operator="equal" stopIfTrue="1">
      <formula>0</formula>
    </cfRule>
  </conditionalFormatting>
  <conditionalFormatting sqref="S21:V24">
    <cfRule type="cellIs" priority="70" dxfId="209" operator="equal" stopIfTrue="1">
      <formula>0</formula>
    </cfRule>
  </conditionalFormatting>
  <conditionalFormatting sqref="S21:V24">
    <cfRule type="cellIs" priority="69" dxfId="209" operator="equal" stopIfTrue="1">
      <formula>0</formula>
    </cfRule>
  </conditionalFormatting>
  <conditionalFormatting sqref="X21:AA24">
    <cfRule type="cellIs" priority="68" dxfId="209" operator="equal" stopIfTrue="1">
      <formula>0</formula>
    </cfRule>
  </conditionalFormatting>
  <conditionalFormatting sqref="X21:AA24">
    <cfRule type="cellIs" priority="67" dxfId="209" operator="equal" stopIfTrue="1">
      <formula>0</formula>
    </cfRule>
  </conditionalFormatting>
  <conditionalFormatting sqref="AM24:AP24 AM21:AN23 AP21:AP23">
    <cfRule type="cellIs" priority="66" dxfId="209" operator="equal" stopIfTrue="1">
      <formula>0</formula>
    </cfRule>
  </conditionalFormatting>
  <conditionalFormatting sqref="AH23:AK24 AH21:AI22 AK21:AK22">
    <cfRule type="cellIs" priority="65" dxfId="209" operator="equal" stopIfTrue="1">
      <formula>0</formula>
    </cfRule>
  </conditionalFormatting>
  <conditionalFormatting sqref="AH23:AK24 AH21:AI22 AK21:AK22">
    <cfRule type="cellIs" priority="64" dxfId="209" operator="equal" stopIfTrue="1">
      <formula>0</formula>
    </cfRule>
  </conditionalFormatting>
  <conditionalFormatting sqref="AM24:AP24 AM21:AN23 AP21:AP23">
    <cfRule type="cellIs" priority="63" dxfId="209" operator="equal" stopIfTrue="1">
      <formula>0</formula>
    </cfRule>
  </conditionalFormatting>
  <conditionalFormatting sqref="AM24:AP24 AM21:AN23 AP21:AP23">
    <cfRule type="cellIs" priority="62" dxfId="209" operator="equal" stopIfTrue="1">
      <formula>0</formula>
    </cfRule>
  </conditionalFormatting>
  <conditionalFormatting sqref="K21:K23">
    <cfRule type="cellIs" priority="61" dxfId="209" operator="equal" stopIfTrue="1">
      <formula>0</formula>
    </cfRule>
  </conditionalFormatting>
  <conditionalFormatting sqref="K21:K23">
    <cfRule type="cellIs" priority="60" dxfId="209" operator="equal" stopIfTrue="1">
      <formula>0</formula>
    </cfRule>
  </conditionalFormatting>
  <conditionalFormatting sqref="K23">
    <cfRule type="cellIs" priority="59" dxfId="209" operator="equal" stopIfTrue="1">
      <formula>0</formula>
    </cfRule>
  </conditionalFormatting>
  <conditionalFormatting sqref="K23">
    <cfRule type="cellIs" priority="58" dxfId="209" operator="equal" stopIfTrue="1">
      <formula>0</formula>
    </cfRule>
  </conditionalFormatting>
  <conditionalFormatting sqref="I62:L62">
    <cfRule type="cellIs" priority="57" dxfId="209" operator="equal" stopIfTrue="1">
      <formula>0</formula>
    </cfRule>
  </conditionalFormatting>
  <conditionalFormatting sqref="AH34:AK34 AM32:AP32 AM34:AP34 AM33:AN33 AP33">
    <cfRule type="cellIs" priority="56" dxfId="209" operator="equal" stopIfTrue="1">
      <formula>0</formula>
    </cfRule>
  </conditionalFormatting>
  <conditionalFormatting sqref="AM31:AN31 AP31">
    <cfRule type="cellIs" priority="55" dxfId="209" operator="equal" stopIfTrue="1">
      <formula>0</formula>
    </cfRule>
  </conditionalFormatting>
  <conditionalFormatting sqref="AO33">
    <cfRule type="cellIs" priority="54" dxfId="209" operator="equal" stopIfTrue="1">
      <formula>0</formula>
    </cfRule>
  </conditionalFormatting>
  <conditionalFormatting sqref="AO22">
    <cfRule type="cellIs" priority="53" dxfId="209" operator="equal" stopIfTrue="1">
      <formula>0</formula>
    </cfRule>
  </conditionalFormatting>
  <conditionalFormatting sqref="AO23">
    <cfRule type="cellIs" priority="52" dxfId="209" operator="equal" stopIfTrue="1">
      <formula>0</formula>
    </cfRule>
  </conditionalFormatting>
  <conditionalFormatting sqref="AO23">
    <cfRule type="cellIs" priority="51" dxfId="209" operator="equal" stopIfTrue="1">
      <formula>0</formula>
    </cfRule>
  </conditionalFormatting>
  <conditionalFormatting sqref="AO22:AO23">
    <cfRule type="cellIs" priority="50" dxfId="209" operator="equal" stopIfTrue="1">
      <formula>0</formula>
    </cfRule>
  </conditionalFormatting>
  <conditionalFormatting sqref="AO22:AO23">
    <cfRule type="cellIs" priority="49" dxfId="209" operator="equal" stopIfTrue="1">
      <formula>0</formula>
    </cfRule>
  </conditionalFormatting>
  <conditionalFormatting sqref="AO22:AO23">
    <cfRule type="cellIs" priority="48" dxfId="209" operator="equal" stopIfTrue="1">
      <formula>0</formula>
    </cfRule>
  </conditionalFormatting>
  <conditionalFormatting sqref="AO22:AO23">
    <cfRule type="cellIs" priority="47" dxfId="209" operator="equal" stopIfTrue="1">
      <formula>0</formula>
    </cfRule>
  </conditionalFormatting>
  <conditionalFormatting sqref="AJ22">
    <cfRule type="cellIs" priority="46" dxfId="209" operator="equal" stopIfTrue="1">
      <formula>0</formula>
    </cfRule>
  </conditionalFormatting>
  <conditionalFormatting sqref="AJ22">
    <cfRule type="cellIs" priority="45" dxfId="209" operator="equal" stopIfTrue="1">
      <formula>0</formula>
    </cfRule>
  </conditionalFormatting>
  <conditionalFormatting sqref="AJ22">
    <cfRule type="cellIs" priority="44" dxfId="209" operator="equal" stopIfTrue="1">
      <formula>0</formula>
    </cfRule>
  </conditionalFormatting>
  <conditionalFormatting sqref="AJ22">
    <cfRule type="cellIs" priority="43" dxfId="209" operator="equal" stopIfTrue="1">
      <formula>0</formula>
    </cfRule>
  </conditionalFormatting>
  <conditionalFormatting sqref="D135:G138">
    <cfRule type="cellIs" priority="42" dxfId="209" operator="equal" stopIfTrue="1">
      <formula>0</formula>
    </cfRule>
  </conditionalFormatting>
  <conditionalFormatting sqref="I135:L138">
    <cfRule type="cellIs" priority="41" dxfId="209" operator="equal" stopIfTrue="1">
      <formula>0</formula>
    </cfRule>
  </conditionalFormatting>
  <conditionalFormatting sqref="Z58">
    <cfRule type="cellIs" priority="40" dxfId="209" operator="equal" stopIfTrue="1">
      <formula>0</formula>
    </cfRule>
  </conditionalFormatting>
  <conditionalFormatting sqref="AO58">
    <cfRule type="cellIs" priority="39" dxfId="209" operator="equal" stopIfTrue="1">
      <formula>0</formula>
    </cfRule>
  </conditionalFormatting>
  <conditionalFormatting sqref="M74:Q82 AQ74:AU82 AB74:AF82">
    <cfRule type="cellIs" priority="37" dxfId="37" operator="greaterThan" stopIfTrue="1">
      <formula>8760</formula>
    </cfRule>
    <cfRule type="cellIs" priority="38" dxfId="210" operator="equal" stopIfTrue="1">
      <formula>0</formula>
    </cfRule>
  </conditionalFormatting>
  <conditionalFormatting sqref="D74:G80">
    <cfRule type="cellIs" priority="36" dxfId="209" operator="equal" stopIfTrue="1">
      <formula>0</formula>
    </cfRule>
  </conditionalFormatting>
  <conditionalFormatting sqref="D81:G82">
    <cfRule type="cellIs" priority="35" dxfId="209" operator="equal" stopIfTrue="1">
      <formula>0</formula>
    </cfRule>
  </conditionalFormatting>
  <conditionalFormatting sqref="S62:U62">
    <cfRule type="cellIs" priority="34" dxfId="209" operator="equal" stopIfTrue="1">
      <formula>0</formula>
    </cfRule>
  </conditionalFormatting>
  <conditionalFormatting sqref="AH62:AJ62">
    <cfRule type="cellIs" priority="33" dxfId="209" operator="equal" stopIfTrue="1">
      <formula>0</formula>
    </cfRule>
  </conditionalFormatting>
  <conditionalFormatting sqref="X62:Z62">
    <cfRule type="cellIs" priority="32" dxfId="209" operator="equal" stopIfTrue="1">
      <formula>0</formula>
    </cfRule>
  </conditionalFormatting>
  <conditionalFormatting sqref="AM62:AO62">
    <cfRule type="cellIs" priority="31" dxfId="209" operator="equal" stopIfTrue="1">
      <formula>0</formula>
    </cfRule>
  </conditionalFormatting>
  <conditionalFormatting sqref="Z21">
    <cfRule type="cellIs" priority="30" dxfId="209" operator="equal" stopIfTrue="1">
      <formula>0</formula>
    </cfRule>
  </conditionalFormatting>
  <conditionalFormatting sqref="Z21">
    <cfRule type="cellIs" priority="29" dxfId="209" operator="equal" stopIfTrue="1">
      <formula>0</formula>
    </cfRule>
  </conditionalFormatting>
  <conditionalFormatting sqref="AO21">
    <cfRule type="cellIs" priority="28" dxfId="209" operator="equal" stopIfTrue="1">
      <formula>0</formula>
    </cfRule>
  </conditionalFormatting>
  <conditionalFormatting sqref="AO21">
    <cfRule type="cellIs" priority="27" dxfId="209" operator="equal" stopIfTrue="1">
      <formula>0</formula>
    </cfRule>
  </conditionalFormatting>
  <conditionalFormatting sqref="AO21">
    <cfRule type="cellIs" priority="26" dxfId="209" operator="equal" stopIfTrue="1">
      <formula>0</formula>
    </cfRule>
  </conditionalFormatting>
  <conditionalFormatting sqref="AO21">
    <cfRule type="cellIs" priority="25" dxfId="209" operator="equal" stopIfTrue="1">
      <formula>0</formula>
    </cfRule>
  </conditionalFormatting>
  <conditionalFormatting sqref="AO28">
    <cfRule type="cellIs" priority="24" dxfId="209" operator="equal" stopIfTrue="1">
      <formula>0</formula>
    </cfRule>
  </conditionalFormatting>
  <conditionalFormatting sqref="V62">
    <cfRule type="cellIs" priority="23" dxfId="209" operator="equal" stopIfTrue="1">
      <formula>0</formula>
    </cfRule>
  </conditionalFormatting>
  <conditionalFormatting sqref="AA62">
    <cfRule type="cellIs" priority="22" dxfId="209" operator="equal" stopIfTrue="1">
      <formula>0</formula>
    </cfRule>
  </conditionalFormatting>
  <conditionalFormatting sqref="AK62">
    <cfRule type="cellIs" priority="21" dxfId="209" operator="equal" stopIfTrue="1">
      <formula>0</formula>
    </cfRule>
  </conditionalFormatting>
  <conditionalFormatting sqref="AP62">
    <cfRule type="cellIs" priority="20" dxfId="209" operator="equal" stopIfTrue="1">
      <formula>0</formula>
    </cfRule>
  </conditionalFormatting>
  <conditionalFormatting sqref="I74:L80">
    <cfRule type="cellIs" priority="19" dxfId="209" operator="equal" stopIfTrue="1">
      <formula>0</formula>
    </cfRule>
  </conditionalFormatting>
  <conditionalFormatting sqref="I81:L82">
    <cfRule type="cellIs" priority="18" dxfId="209" operator="equal" stopIfTrue="1">
      <formula>0</formula>
    </cfRule>
  </conditionalFormatting>
  <conditionalFormatting sqref="S74:V80">
    <cfRule type="cellIs" priority="17" dxfId="209" operator="equal" stopIfTrue="1">
      <formula>0</formula>
    </cfRule>
  </conditionalFormatting>
  <conditionalFormatting sqref="S81:V82">
    <cfRule type="cellIs" priority="16" dxfId="209" operator="equal" stopIfTrue="1">
      <formula>0</formula>
    </cfRule>
  </conditionalFormatting>
  <conditionalFormatting sqref="X74:AA80">
    <cfRule type="cellIs" priority="15" dxfId="209" operator="equal" stopIfTrue="1">
      <formula>0</formula>
    </cfRule>
  </conditionalFormatting>
  <conditionalFormatting sqref="X81:AA82">
    <cfRule type="cellIs" priority="14" dxfId="209" operator="equal" stopIfTrue="1">
      <formula>0</formula>
    </cfRule>
  </conditionalFormatting>
  <conditionalFormatting sqref="AH74:AK80">
    <cfRule type="cellIs" priority="13" dxfId="209" operator="equal" stopIfTrue="1">
      <formula>0</formula>
    </cfRule>
  </conditionalFormatting>
  <conditionalFormatting sqref="AH81:AK82">
    <cfRule type="cellIs" priority="12" dxfId="209" operator="equal" stopIfTrue="1">
      <formula>0</formula>
    </cfRule>
  </conditionalFormatting>
  <conditionalFormatting sqref="AM74:AP80">
    <cfRule type="cellIs" priority="11" dxfId="209" operator="equal" stopIfTrue="1">
      <formula>0</formula>
    </cfRule>
  </conditionalFormatting>
  <conditionalFormatting sqref="AM81:AP82">
    <cfRule type="cellIs" priority="10" dxfId="209" operator="equal" stopIfTrue="1">
      <formula>0</formula>
    </cfRule>
  </conditionalFormatting>
  <conditionalFormatting sqref="AH32:AK32 AH33:AI33 AK33">
    <cfRule type="cellIs" priority="9" dxfId="209" operator="equal" stopIfTrue="1">
      <formula>0</formula>
    </cfRule>
  </conditionalFormatting>
  <conditionalFormatting sqref="AH31:AI31 AK31">
    <cfRule type="cellIs" priority="8" dxfId="209" operator="equal" stopIfTrue="1">
      <formula>0</formula>
    </cfRule>
  </conditionalFormatting>
  <conditionalFormatting sqref="AJ33">
    <cfRule type="cellIs" priority="7" dxfId="209" operator="equal" stopIfTrue="1">
      <formula>0</formula>
    </cfRule>
  </conditionalFormatting>
  <conditionalFormatting sqref="AJ31">
    <cfRule type="cellIs" priority="6" dxfId="209" operator="equal" stopIfTrue="1">
      <formula>0</formula>
    </cfRule>
  </conditionalFormatting>
  <conditionalFormatting sqref="AO31">
    <cfRule type="cellIs" priority="5" dxfId="209" operator="equal" stopIfTrue="1">
      <formula>0</formula>
    </cfRule>
  </conditionalFormatting>
  <conditionalFormatting sqref="AJ21">
    <cfRule type="cellIs" priority="4" dxfId="209" operator="equal" stopIfTrue="1">
      <formula>0</formula>
    </cfRule>
  </conditionalFormatting>
  <conditionalFormatting sqref="AJ21">
    <cfRule type="cellIs" priority="3" dxfId="209" operator="equal" stopIfTrue="1">
      <formula>0</formula>
    </cfRule>
  </conditionalFormatting>
  <conditionalFormatting sqref="AJ21">
    <cfRule type="cellIs" priority="2" dxfId="209" operator="equal" stopIfTrue="1">
      <formula>0</formula>
    </cfRule>
  </conditionalFormatting>
  <conditionalFormatting sqref="AJ21">
    <cfRule type="cellIs" priority="1" dxfId="209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6384" width="9.140625" style="1" customWidth="1"/>
  </cols>
  <sheetData>
    <row r="1" spans="1:13" ht="120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3" ht="15.75">
      <c r="A3" s="127" t="s">
        <v>21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>
      <c r="A4" s="128" t="s">
        <v>43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 ht="15">
      <c r="A5" s="128" t="s">
        <v>45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7" spans="1:8" ht="15.75">
      <c r="A7" s="126" t="s">
        <v>18</v>
      </c>
      <c r="B7" s="126"/>
      <c r="C7" s="126"/>
      <c r="D7" s="126"/>
      <c r="E7" s="126"/>
      <c r="F7" s="126"/>
      <c r="G7" s="126"/>
      <c r="H7" s="126"/>
    </row>
    <row r="8" spans="1:13" ht="31.5">
      <c r="A8" s="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20</v>
      </c>
    </row>
    <row r="9" spans="1:13" ht="15.75">
      <c r="A9" s="2" t="s">
        <v>6</v>
      </c>
      <c r="B9" s="3">
        <v>122.64</v>
      </c>
      <c r="C9" s="3">
        <v>130.165</v>
      </c>
      <c r="D9" s="3">
        <v>129.038</v>
      </c>
      <c r="E9" s="3">
        <v>129.403</v>
      </c>
      <c r="F9" s="3">
        <f>7.204576+120.930872</f>
        <v>128.135448</v>
      </c>
      <c r="G9" s="4">
        <v>136.289</v>
      </c>
      <c r="H9" s="4">
        <f>16.027+122.902</f>
        <v>138.929</v>
      </c>
      <c r="I9" s="4">
        <v>147.197</v>
      </c>
      <c r="J9" s="4">
        <f>14.552+122.289</f>
        <v>136.841</v>
      </c>
      <c r="K9" s="4">
        <v>138.601</v>
      </c>
      <c r="L9" s="4">
        <v>136.012</v>
      </c>
      <c r="M9" s="4">
        <f>138388.23/1000</f>
        <v>138.38823000000002</v>
      </c>
    </row>
    <row r="10" spans="1:13" ht="15.75">
      <c r="A10" s="2" t="s">
        <v>7</v>
      </c>
      <c r="B10" s="3">
        <v>0.769</v>
      </c>
      <c r="C10" s="3">
        <v>0.844</v>
      </c>
      <c r="D10" s="3">
        <v>0.505</v>
      </c>
      <c r="E10" s="3">
        <v>1.299</v>
      </c>
      <c r="F10" s="3">
        <v>1.405</v>
      </c>
      <c r="G10" s="4">
        <v>1.583</v>
      </c>
      <c r="H10" s="4">
        <v>1.28</v>
      </c>
      <c r="I10" s="4">
        <v>1.059</v>
      </c>
      <c r="J10" s="4">
        <v>1.369</v>
      </c>
      <c r="K10" s="4">
        <v>1.179</v>
      </c>
      <c r="L10" s="4">
        <v>0.975</v>
      </c>
      <c r="M10" s="4">
        <f>626.811/1000</f>
        <v>0.626811</v>
      </c>
    </row>
    <row r="11" spans="1:13" ht="15.75">
      <c r="A11" s="2" t="s">
        <v>8</v>
      </c>
      <c r="B11" s="3">
        <v>38.152</v>
      </c>
      <c r="C11" s="3">
        <v>38.779</v>
      </c>
      <c r="D11" s="3">
        <v>43.627</v>
      </c>
      <c r="E11" s="3">
        <v>43.756</v>
      </c>
      <c r="F11" s="3">
        <v>45.282</v>
      </c>
      <c r="G11" s="4">
        <v>46.36</v>
      </c>
      <c r="H11" s="4">
        <v>46.881</v>
      </c>
      <c r="I11" s="4">
        <v>49.064</v>
      </c>
      <c r="J11" s="4">
        <v>46.843</v>
      </c>
      <c r="K11" s="4">
        <v>46.254</v>
      </c>
      <c r="L11" s="4">
        <v>45.625</v>
      </c>
      <c r="M11" s="4">
        <f>44965.076/1000</f>
        <v>44.965076</v>
      </c>
    </row>
    <row r="12" spans="1:13" ht="15.75">
      <c r="A12" s="2" t="s">
        <v>9</v>
      </c>
      <c r="B12" s="3">
        <v>0.087</v>
      </c>
      <c r="C12" s="3" t="s">
        <v>5</v>
      </c>
      <c r="D12" s="3">
        <v>0.025</v>
      </c>
      <c r="E12" s="3">
        <v>0.015</v>
      </c>
      <c r="F12" s="3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1:13" ht="15.75">
      <c r="A13" s="2" t="s">
        <v>10</v>
      </c>
      <c r="B13" s="3">
        <v>161.648</v>
      </c>
      <c r="C13" s="3">
        <v>169.787</v>
      </c>
      <c r="D13" s="3">
        <v>173.195</v>
      </c>
      <c r="E13" s="3">
        <v>174.473</v>
      </c>
      <c r="F13" s="3">
        <f>F9+F10+F11</f>
        <v>174.822448</v>
      </c>
      <c r="G13" s="4">
        <f aca="true" t="shared" si="0" ref="G13:M13">SUM(G9:G12)</f>
        <v>184.23199999999997</v>
      </c>
      <c r="H13" s="4">
        <f t="shared" si="0"/>
        <v>187.09</v>
      </c>
      <c r="I13" s="4">
        <f t="shared" si="0"/>
        <v>197.32</v>
      </c>
      <c r="J13" s="4">
        <f t="shared" si="0"/>
        <v>185.053</v>
      </c>
      <c r="K13" s="4">
        <f t="shared" si="0"/>
        <v>186.034</v>
      </c>
      <c r="L13" s="4">
        <f t="shared" si="0"/>
        <v>182.612</v>
      </c>
      <c r="M13" s="4">
        <f t="shared" si="0"/>
        <v>183.98011700000004</v>
      </c>
    </row>
    <row r="14" spans="1:13" ht="15.75">
      <c r="A14" s="125" t="s">
        <v>19</v>
      </c>
      <c r="B14" s="125"/>
      <c r="C14" s="125"/>
      <c r="D14" s="125"/>
      <c r="E14" s="125"/>
      <c r="F14" s="125"/>
      <c r="G14" s="125"/>
      <c r="H14" s="6"/>
      <c r="I14" s="6"/>
      <c r="J14" s="6"/>
      <c r="K14" s="6"/>
      <c r="L14" s="6"/>
      <c r="M14" s="6"/>
    </row>
    <row r="15" spans="1:13" ht="31.5">
      <c r="A15" s="2"/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12</v>
      </c>
      <c r="H15" s="2" t="s">
        <v>13</v>
      </c>
      <c r="I15" s="2" t="s">
        <v>14</v>
      </c>
      <c r="J15" s="2" t="s">
        <v>15</v>
      </c>
      <c r="K15" s="2" t="s">
        <v>16</v>
      </c>
      <c r="L15" s="2" t="s">
        <v>17</v>
      </c>
      <c r="M15" s="2" t="s">
        <v>20</v>
      </c>
    </row>
    <row r="16" spans="1:13" ht="15.75">
      <c r="A16" s="2" t="s">
        <v>6</v>
      </c>
      <c r="B16" s="7" t="s">
        <v>11</v>
      </c>
      <c r="C16" s="7" t="s">
        <v>11</v>
      </c>
      <c r="D16" s="7" t="s">
        <v>5</v>
      </c>
      <c r="E16" s="8" t="s">
        <v>5</v>
      </c>
      <c r="F16" s="8" t="s">
        <v>5</v>
      </c>
      <c r="G16" s="3">
        <v>2.854</v>
      </c>
      <c r="H16" s="3">
        <v>4.641</v>
      </c>
      <c r="I16" s="3">
        <v>11.279</v>
      </c>
      <c r="J16" s="3" t="s">
        <v>5</v>
      </c>
      <c r="K16" s="3" t="s">
        <v>5</v>
      </c>
      <c r="L16" s="3" t="s">
        <v>5</v>
      </c>
      <c r="M16" s="3" t="s">
        <v>5</v>
      </c>
    </row>
    <row r="17" spans="1:13" ht="15.75">
      <c r="A17" s="2" t="s">
        <v>8</v>
      </c>
      <c r="B17" s="7">
        <v>33.318</v>
      </c>
      <c r="C17" s="7">
        <v>35.385</v>
      </c>
      <c r="D17" s="7">
        <v>42.751</v>
      </c>
      <c r="E17" s="7">
        <v>48.95</v>
      </c>
      <c r="F17" s="3">
        <v>52.588</v>
      </c>
      <c r="G17" s="3">
        <v>56.862</v>
      </c>
      <c r="H17" s="3">
        <v>57.423</v>
      </c>
      <c r="I17" s="3">
        <v>58.426</v>
      </c>
      <c r="J17" s="3">
        <v>61.006</v>
      </c>
      <c r="K17" s="3">
        <v>61.884</v>
      </c>
      <c r="L17" s="3">
        <v>56.323</v>
      </c>
      <c r="M17" s="3">
        <v>59.14976</v>
      </c>
    </row>
    <row r="18" spans="1:13" ht="15.75">
      <c r="A18" s="2" t="s">
        <v>9</v>
      </c>
      <c r="B18" s="7">
        <v>103.442</v>
      </c>
      <c r="C18" s="7">
        <v>111.163</v>
      </c>
      <c r="D18" s="7">
        <v>106.402</v>
      </c>
      <c r="E18" s="7">
        <v>104.854</v>
      </c>
      <c r="F18" s="3">
        <v>103.616</v>
      </c>
      <c r="G18" s="3">
        <v>103.098</v>
      </c>
      <c r="H18" s="3">
        <v>101.675</v>
      </c>
      <c r="I18" s="3">
        <v>102.272</v>
      </c>
      <c r="J18" s="3">
        <v>100.045</v>
      </c>
      <c r="K18" s="3">
        <v>99.032</v>
      </c>
      <c r="L18" s="3">
        <v>103.987</v>
      </c>
      <c r="M18" s="3">
        <v>105.152231</v>
      </c>
    </row>
    <row r="19" spans="1:13" ht="15.75">
      <c r="A19" s="2" t="s">
        <v>10</v>
      </c>
      <c r="B19" s="7">
        <v>137.06</v>
      </c>
      <c r="C19" s="7">
        <v>146.848</v>
      </c>
      <c r="D19" s="7">
        <v>149.153</v>
      </c>
      <c r="E19" s="7">
        <v>153.804</v>
      </c>
      <c r="F19" s="3">
        <v>156.204</v>
      </c>
      <c r="G19" s="3">
        <f aca="true" t="shared" si="1" ref="G19:M19">SUM(G16:G18)</f>
        <v>162.814</v>
      </c>
      <c r="H19" s="3">
        <f t="shared" si="1"/>
        <v>163.739</v>
      </c>
      <c r="I19" s="3">
        <f t="shared" si="1"/>
        <v>171.977</v>
      </c>
      <c r="J19" s="3">
        <f t="shared" si="1"/>
        <v>161.051</v>
      </c>
      <c r="K19" s="3">
        <f t="shared" si="1"/>
        <v>160.916</v>
      </c>
      <c r="L19" s="3">
        <f t="shared" si="1"/>
        <v>160.31</v>
      </c>
      <c r="M19" s="3">
        <f t="shared" si="1"/>
        <v>164.301991</v>
      </c>
    </row>
  </sheetData>
  <sheetProtection/>
  <mergeCells count="6">
    <mergeCell ref="A14:G14"/>
    <mergeCell ref="A7:H7"/>
    <mergeCell ref="A3:M3"/>
    <mergeCell ref="A4:M4"/>
    <mergeCell ref="A5:M5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F23" sqref="F23"/>
    </sheetView>
  </sheetViews>
  <sheetFormatPr defaultColWidth="9.140625" defaultRowHeight="15"/>
  <sheetData>
    <row r="1" spans="1:13" s="1" customFormat="1" ht="120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3" ht="43.5" customHeight="1">
      <c r="A3" s="127" t="s">
        <v>46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5" spans="1:13" s="1" customFormat="1" ht="15.75">
      <c r="A5" s="125" t="s">
        <v>42</v>
      </c>
      <c r="B5" s="125"/>
      <c r="C5" s="125"/>
      <c r="D5" s="125"/>
      <c r="E5" s="125"/>
      <c r="F5" s="125"/>
      <c r="G5" s="125"/>
      <c r="H5" s="6"/>
      <c r="I5" s="6"/>
      <c r="J5" s="6"/>
      <c r="K5" s="6"/>
      <c r="L5" s="6"/>
      <c r="M5" s="6"/>
    </row>
    <row r="6" spans="1:13" s="1" customFormat="1" ht="31.5">
      <c r="A6" s="5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20</v>
      </c>
    </row>
    <row r="7" spans="1:13" s="1" customFormat="1" ht="15.75">
      <c r="A7" s="5" t="s">
        <v>6</v>
      </c>
      <c r="B7" s="7" t="s">
        <v>11</v>
      </c>
      <c r="C7" s="7" t="s">
        <v>11</v>
      </c>
      <c r="D7" s="7" t="s">
        <v>5</v>
      </c>
      <c r="E7" s="8" t="s">
        <v>5</v>
      </c>
      <c r="F7" s="8" t="s">
        <v>5</v>
      </c>
      <c r="G7" s="3">
        <v>2.854</v>
      </c>
      <c r="H7" s="3">
        <v>4.641</v>
      </c>
      <c r="I7" s="3">
        <v>11.279</v>
      </c>
      <c r="J7" s="3" t="s">
        <v>5</v>
      </c>
      <c r="K7" s="3" t="s">
        <v>5</v>
      </c>
      <c r="L7" s="3" t="s">
        <v>5</v>
      </c>
      <c r="M7" s="3" t="s">
        <v>5</v>
      </c>
    </row>
    <row r="8" spans="1:13" s="1" customFormat="1" ht="15.75">
      <c r="A8" s="5" t="s">
        <v>8</v>
      </c>
      <c r="B8" s="7">
        <v>33.318</v>
      </c>
      <c r="C8" s="7">
        <v>35.385</v>
      </c>
      <c r="D8" s="7">
        <v>42.751</v>
      </c>
      <c r="E8" s="7">
        <v>48.95</v>
      </c>
      <c r="F8" s="3">
        <v>52.588</v>
      </c>
      <c r="G8" s="3">
        <v>56.862</v>
      </c>
      <c r="H8" s="3">
        <v>57.423</v>
      </c>
      <c r="I8" s="3">
        <v>58.426</v>
      </c>
      <c r="J8" s="3">
        <v>61.006</v>
      </c>
      <c r="K8" s="3">
        <v>61.884</v>
      </c>
      <c r="L8" s="3">
        <v>56.323</v>
      </c>
      <c r="M8" s="3">
        <v>59.14976</v>
      </c>
    </row>
    <row r="9" spans="1:13" s="1" customFormat="1" ht="15.75">
      <c r="A9" s="5" t="s">
        <v>9</v>
      </c>
      <c r="B9" s="7">
        <v>103.442</v>
      </c>
      <c r="C9" s="7">
        <v>111.163</v>
      </c>
      <c r="D9" s="7">
        <v>106.402</v>
      </c>
      <c r="E9" s="7">
        <v>104.854</v>
      </c>
      <c r="F9" s="3">
        <v>103.616</v>
      </c>
      <c r="G9" s="3">
        <v>103.098</v>
      </c>
      <c r="H9" s="3">
        <v>101.675</v>
      </c>
      <c r="I9" s="3">
        <v>102.272</v>
      </c>
      <c r="J9" s="3">
        <v>100.045</v>
      </c>
      <c r="K9" s="3">
        <v>99.032</v>
      </c>
      <c r="L9" s="3">
        <v>103.987</v>
      </c>
      <c r="M9" s="3">
        <v>105.152231</v>
      </c>
    </row>
    <row r="10" spans="1:13" s="1" customFormat="1" ht="15.75">
      <c r="A10" s="5" t="s">
        <v>10</v>
      </c>
      <c r="B10" s="7">
        <v>137.06</v>
      </c>
      <c r="C10" s="7">
        <v>146.848</v>
      </c>
      <c r="D10" s="7">
        <v>149.153</v>
      </c>
      <c r="E10" s="7">
        <v>153.804</v>
      </c>
      <c r="F10" s="3">
        <v>156.204</v>
      </c>
      <c r="G10" s="3">
        <f aca="true" t="shared" si="0" ref="G10:M10">SUM(G7:G9)</f>
        <v>162.814</v>
      </c>
      <c r="H10" s="3">
        <f t="shared" si="0"/>
        <v>163.739</v>
      </c>
      <c r="I10" s="3">
        <f t="shared" si="0"/>
        <v>171.977</v>
      </c>
      <c r="J10" s="3">
        <f t="shared" si="0"/>
        <v>161.051</v>
      </c>
      <c r="K10" s="3">
        <f t="shared" si="0"/>
        <v>160.916</v>
      </c>
      <c r="L10" s="3">
        <f t="shared" si="0"/>
        <v>160.31</v>
      </c>
      <c r="M10" s="3">
        <f t="shared" si="0"/>
        <v>164.301991</v>
      </c>
    </row>
  </sheetData>
  <sheetProtection/>
  <mergeCells count="3">
    <mergeCell ref="A1:M1"/>
    <mergeCell ref="A5:G5"/>
    <mergeCell ref="A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23.140625" style="0" customWidth="1"/>
  </cols>
  <sheetData>
    <row r="1" spans="1:15" s="1" customFormat="1" ht="94.5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3" spans="1:15" ht="42.75" customHeight="1">
      <c r="A3" s="130" t="s">
        <v>44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ht="15">
      <c r="A4" s="9" t="s">
        <v>23</v>
      </c>
    </row>
    <row r="5" spans="1:15" ht="15.75">
      <c r="A5" s="11"/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  <c r="N5" s="12" t="s">
        <v>36</v>
      </c>
      <c r="O5" s="12" t="s">
        <v>37</v>
      </c>
    </row>
    <row r="6" spans="1:15" ht="15.75">
      <c r="A6" s="11" t="s">
        <v>38</v>
      </c>
      <c r="B6" s="10">
        <v>8.781</v>
      </c>
      <c r="C6" s="10">
        <v>10.214</v>
      </c>
      <c r="D6" s="10">
        <v>10.58</v>
      </c>
      <c r="E6" s="10">
        <v>10.386</v>
      </c>
      <c r="F6" s="10">
        <v>10.4588</v>
      </c>
      <c r="G6" s="10">
        <v>6.184</v>
      </c>
      <c r="H6" s="10">
        <v>6.74</v>
      </c>
      <c r="I6" s="10">
        <v>6.27</v>
      </c>
      <c r="J6" s="10">
        <v>6.28</v>
      </c>
      <c r="K6" s="10">
        <v>6.28</v>
      </c>
      <c r="L6" s="10">
        <v>6.46</v>
      </c>
      <c r="M6" s="10">
        <v>10.51</v>
      </c>
      <c r="N6" s="10">
        <v>8.742</v>
      </c>
      <c r="O6" s="10">
        <v>9.421</v>
      </c>
    </row>
    <row r="7" spans="1:15" ht="15.75">
      <c r="A7" s="11" t="s">
        <v>39</v>
      </c>
      <c r="B7" s="10">
        <v>10.731</v>
      </c>
      <c r="C7" s="10">
        <v>12.73</v>
      </c>
      <c r="D7" s="10">
        <v>13.46</v>
      </c>
      <c r="E7" s="10">
        <v>13.024</v>
      </c>
      <c r="F7" s="10">
        <v>13.3112</v>
      </c>
      <c r="G7" s="10">
        <v>18.066</v>
      </c>
      <c r="H7" s="10">
        <v>18.37</v>
      </c>
      <c r="I7" s="10">
        <v>18.34</v>
      </c>
      <c r="J7" s="10">
        <v>18.36</v>
      </c>
      <c r="K7" s="10">
        <v>18.36</v>
      </c>
      <c r="L7" s="10">
        <v>18.88</v>
      </c>
      <c r="M7" s="10">
        <v>14.49</v>
      </c>
      <c r="N7" s="10">
        <v>16.227</v>
      </c>
      <c r="O7" s="10">
        <v>16.169</v>
      </c>
    </row>
    <row r="8" spans="1:15" ht="15.75">
      <c r="A8" s="11" t="s">
        <v>40</v>
      </c>
      <c r="B8" s="10">
        <v>19.512</v>
      </c>
      <c r="C8" s="10">
        <v>22.697</v>
      </c>
      <c r="D8" s="10">
        <v>24.04</v>
      </c>
      <c r="E8" s="10">
        <v>23.41</v>
      </c>
      <c r="F8" s="10">
        <v>23.77</v>
      </c>
      <c r="G8" s="10">
        <v>24.25</v>
      </c>
      <c r="H8" s="10">
        <v>25.11</v>
      </c>
      <c r="I8" s="10">
        <v>24.61</v>
      </c>
      <c r="J8" s="10">
        <v>24.64</v>
      </c>
      <c r="K8" s="10">
        <v>24.64</v>
      </c>
      <c r="L8" s="10">
        <v>25.34</v>
      </c>
      <c r="M8" s="10">
        <v>25</v>
      </c>
      <c r="N8" s="10">
        <v>24.969</v>
      </c>
      <c r="O8" s="10">
        <v>25.59</v>
      </c>
    </row>
    <row r="9" spans="1:15" ht="15.75">
      <c r="A9" s="11" t="s">
        <v>41</v>
      </c>
      <c r="B9" s="10">
        <v>11.83</v>
      </c>
      <c r="C9" s="10">
        <v>14.04</v>
      </c>
      <c r="D9" s="10">
        <v>14.16</v>
      </c>
      <c r="E9" s="10">
        <v>14.07</v>
      </c>
      <c r="F9" s="10">
        <v>13.57</v>
      </c>
      <c r="G9" s="10">
        <v>13.47</v>
      </c>
      <c r="H9" s="10">
        <v>13.61</v>
      </c>
      <c r="I9" s="10">
        <v>13.52</v>
      </c>
      <c r="J9" s="10">
        <v>13.41</v>
      </c>
      <c r="K9" s="10">
        <v>13.41</v>
      </c>
      <c r="L9" s="10">
        <v>13.62</v>
      </c>
      <c r="M9" s="10">
        <v>13.69</v>
      </c>
      <c r="N9" s="10">
        <v>13.77</v>
      </c>
      <c r="O9" s="10">
        <v>13.74</v>
      </c>
    </row>
  </sheetData>
  <sheetProtection/>
  <mergeCells count="2">
    <mergeCell ref="A1:O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Лариса</cp:lastModifiedBy>
  <cp:lastPrinted>2014-02-28T10:49:10Z</cp:lastPrinted>
  <dcterms:created xsi:type="dcterms:W3CDTF">2014-02-26T11:49:59Z</dcterms:created>
  <dcterms:modified xsi:type="dcterms:W3CDTF">2021-03-02T13:26:53Z</dcterms:modified>
  <cp:category/>
  <cp:version/>
  <cp:contentType/>
  <cp:contentStatus/>
</cp:coreProperties>
</file>